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720" windowHeight="7320"/>
  </bookViews>
  <sheets>
    <sheet name="Arkusz2" sheetId="2" r:id="rId1"/>
    <sheet name="Arkusz1" sheetId="1" r:id="rId2"/>
    <sheet name="Arkusz3" sheetId="3" r:id="rId3"/>
  </sheets>
  <definedNames>
    <definedName name="_xlnm.Print_Area" localSheetId="1">Arkusz1!$A$1:$E$177</definedName>
    <definedName name="_xlnm.Print_Area" localSheetId="0">Arkusz2!$A$1:$E$159</definedName>
  </definedNames>
  <calcPr calcId="125725"/>
</workbook>
</file>

<file path=xl/calcChain.xml><?xml version="1.0" encoding="utf-8"?>
<calcChain xmlns="http://schemas.openxmlformats.org/spreadsheetml/2006/main">
  <c r="D141" i="2"/>
  <c r="C141"/>
  <c r="C76"/>
  <c r="C88"/>
  <c r="E133"/>
  <c r="E134"/>
  <c r="E135"/>
  <c r="E136"/>
  <c r="E141" s="1"/>
  <c r="E137"/>
  <c r="E138"/>
  <c r="D115"/>
  <c r="E154"/>
  <c r="C99"/>
  <c r="D177" i="1"/>
  <c r="E138"/>
  <c r="E139"/>
  <c r="E146" s="1"/>
  <c r="E140"/>
  <c r="E141"/>
  <c r="E142"/>
  <c r="E143"/>
  <c r="E144"/>
  <c r="E145"/>
  <c r="D146"/>
  <c r="C146"/>
  <c r="C8"/>
  <c r="D8"/>
  <c r="E8"/>
  <c r="E9"/>
  <c r="E10"/>
  <c r="E11"/>
  <c r="E12"/>
  <c r="E13"/>
  <c r="E14"/>
  <c r="E15"/>
  <c r="E16"/>
  <c r="E17"/>
  <c r="E18"/>
  <c r="D19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C115"/>
  <c r="E115" s="1"/>
  <c r="E132" s="1"/>
  <c r="E116"/>
  <c r="E117"/>
  <c r="E118"/>
  <c r="E119"/>
  <c r="E120"/>
  <c r="E121"/>
  <c r="E122"/>
  <c r="E123"/>
  <c r="E124"/>
  <c r="E125"/>
  <c r="E126"/>
  <c r="E127"/>
  <c r="E128"/>
  <c r="E129"/>
  <c r="E130"/>
  <c r="E131"/>
  <c r="D132"/>
  <c r="C132"/>
  <c r="D19" i="2"/>
  <c r="E114"/>
  <c r="E53"/>
  <c r="E99"/>
  <c r="E98"/>
  <c r="E63"/>
  <c r="E9"/>
  <c r="C29"/>
  <c r="C108"/>
  <c r="D26"/>
  <c r="E85"/>
  <c r="D8"/>
  <c r="C8"/>
  <c r="E11"/>
  <c r="C33"/>
  <c r="C109"/>
  <c r="E147"/>
  <c r="E148"/>
  <c r="E150"/>
  <c r="E151"/>
  <c r="E152"/>
  <c r="E153"/>
  <c r="E155"/>
  <c r="E156"/>
  <c r="E157"/>
  <c r="E158"/>
  <c r="E109"/>
  <c r="E33"/>
  <c r="E75"/>
  <c r="E76"/>
  <c r="E77"/>
  <c r="E78"/>
  <c r="E79"/>
  <c r="E80"/>
  <c r="E81"/>
  <c r="E82"/>
  <c r="E83"/>
  <c r="E84"/>
  <c r="E86"/>
  <c r="E87"/>
  <c r="E88"/>
  <c r="E89"/>
  <c r="C90"/>
  <c r="E90"/>
  <c r="E91"/>
  <c r="E92"/>
  <c r="E93"/>
  <c r="E94"/>
  <c r="E95"/>
  <c r="E96"/>
  <c r="E97"/>
  <c r="E100"/>
  <c r="E101"/>
  <c r="E102"/>
  <c r="E103"/>
  <c r="E104"/>
  <c r="E105"/>
  <c r="E106"/>
  <c r="E107"/>
  <c r="E108"/>
  <c r="E110"/>
  <c r="E111"/>
  <c r="E112"/>
  <c r="E113"/>
  <c r="E115"/>
  <c r="E116"/>
  <c r="E117"/>
  <c r="E118"/>
  <c r="E119"/>
  <c r="E120"/>
  <c r="E121"/>
  <c r="E122"/>
  <c r="E123"/>
  <c r="E124"/>
  <c r="E125"/>
  <c r="E8"/>
  <c r="E10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4"/>
  <c r="E65"/>
  <c r="E66"/>
  <c r="E67"/>
  <c r="E68"/>
  <c r="E69"/>
  <c r="E70"/>
  <c r="E71"/>
  <c r="E72"/>
  <c r="E73"/>
  <c r="E74"/>
  <c r="E126"/>
  <c r="D158"/>
  <c r="D126"/>
  <c r="C177" i="1"/>
  <c r="C126" i="2"/>
</calcChain>
</file>

<file path=xl/sharedStrings.xml><?xml version="1.0" encoding="utf-8"?>
<sst xmlns="http://schemas.openxmlformats.org/spreadsheetml/2006/main" count="334" uniqueCount="165">
  <si>
    <t>Lp</t>
  </si>
  <si>
    <t>Szopena 8</t>
  </si>
  <si>
    <t>Szopena 15fr.</t>
  </si>
  <si>
    <t>Szopena 17</t>
  </si>
  <si>
    <t>1 Maja 84 fr.</t>
  </si>
  <si>
    <t>1 Maja 84 of.</t>
  </si>
  <si>
    <t xml:space="preserve">1 Maja 70 </t>
  </si>
  <si>
    <t>1 Maja 72</t>
  </si>
  <si>
    <t>1 Maja 74</t>
  </si>
  <si>
    <t>1 Maja 94</t>
  </si>
  <si>
    <t>1 Maja 104 fr.</t>
  </si>
  <si>
    <t>1 Maja 104 of.</t>
  </si>
  <si>
    <t>Waryńskiego 44</t>
  </si>
  <si>
    <t>Waryńskiego 48 fr.</t>
  </si>
  <si>
    <t>Waryńskiego 48 of.</t>
  </si>
  <si>
    <t>Waryńskiego 50</t>
  </si>
  <si>
    <t>Bankowa 5</t>
  </si>
  <si>
    <t>Farbiarska 1</t>
  </si>
  <si>
    <t>Farbiarska 8</t>
  </si>
  <si>
    <t>Jasna 2</t>
  </si>
  <si>
    <t>Jasna 7</t>
  </si>
  <si>
    <t>Kilińskiego 20 fr.</t>
  </si>
  <si>
    <t>Kilińskiego 20 of.</t>
  </si>
  <si>
    <t>Kilińskiego 22</t>
  </si>
  <si>
    <t>Kilińskiego 39</t>
  </si>
  <si>
    <t>Kilińskiego 42</t>
  </si>
  <si>
    <t>Kilińskiego 48</t>
  </si>
  <si>
    <t>Kamienna 8</t>
  </si>
  <si>
    <t>Kamienna 9</t>
  </si>
  <si>
    <t>Wyspiańskiego 5 of.</t>
  </si>
  <si>
    <t>11 Listopada 26</t>
  </si>
  <si>
    <t>11 Listopada 32</t>
  </si>
  <si>
    <t>Orlika 64</t>
  </si>
  <si>
    <t>Miodowa 10 fr.</t>
  </si>
  <si>
    <t>Miodowa 10 of.</t>
  </si>
  <si>
    <t>Młyńska 4</t>
  </si>
  <si>
    <t>Młyńska 4a</t>
  </si>
  <si>
    <t>Piękna 25</t>
  </si>
  <si>
    <t>Leszno 23</t>
  </si>
  <si>
    <t>Leszno 42</t>
  </si>
  <si>
    <t>Leszno 44</t>
  </si>
  <si>
    <t>Leszno 46</t>
  </si>
  <si>
    <t>Leszno 48</t>
  </si>
  <si>
    <t>Leszno 50</t>
  </si>
  <si>
    <t>Leszno 52</t>
  </si>
  <si>
    <t>Leg.Polskich 17</t>
  </si>
  <si>
    <t>Leg.Polskich 20</t>
  </si>
  <si>
    <t>Leg.Polskich 25</t>
  </si>
  <si>
    <t>Leg.Polskich 27fr.</t>
  </si>
  <si>
    <t>Leg.Polskich 27of.</t>
  </si>
  <si>
    <t>Leg.Polskich 55</t>
  </si>
  <si>
    <t>1 Maja 86</t>
  </si>
  <si>
    <t>Narutowicza 42</t>
  </si>
  <si>
    <t>Żeromskiego 3</t>
  </si>
  <si>
    <t>Żeromskiego 8</t>
  </si>
  <si>
    <t>Dittricha  3</t>
  </si>
  <si>
    <t>Szopena 2</t>
  </si>
  <si>
    <t>Kanałowa 2</t>
  </si>
  <si>
    <t>Kanałowa 4</t>
  </si>
  <si>
    <t>Mireckiego 54 c</t>
  </si>
  <si>
    <t>Choińskiego 1</t>
  </si>
  <si>
    <t>Spokojna 28</t>
  </si>
  <si>
    <t>Spokojna 32</t>
  </si>
  <si>
    <t>Cehaka 14</t>
  </si>
  <si>
    <t>Doczkała 22</t>
  </si>
  <si>
    <t>Jaktorowska 4</t>
  </si>
  <si>
    <t>Mickiewicza 17</t>
  </si>
  <si>
    <t>Mireckiego 3</t>
  </si>
  <si>
    <t>Mireckiego 53</t>
  </si>
  <si>
    <t>Moniuszki 27</t>
  </si>
  <si>
    <t>Słowackiego 12</t>
  </si>
  <si>
    <t>Słowackiego 12of.</t>
  </si>
  <si>
    <t>Słowackiego 18</t>
  </si>
  <si>
    <t>Wysockiego 4</t>
  </si>
  <si>
    <t>Wysockiego 22</t>
  </si>
  <si>
    <t>Wysockiego 34</t>
  </si>
  <si>
    <t>Opolska 4</t>
  </si>
  <si>
    <t>Sienkiewicza 2</t>
  </si>
  <si>
    <t>Łukasińskiego 19</t>
  </si>
  <si>
    <t>Dekerta 18</t>
  </si>
  <si>
    <t>Narutowicza 21</t>
  </si>
  <si>
    <t>Sienkiewicza 2 of.</t>
  </si>
  <si>
    <t>Mielczarskiego 5</t>
  </si>
  <si>
    <t>Mielczarskiego 9</t>
  </si>
  <si>
    <t>Okrzei 25</t>
  </si>
  <si>
    <t>Okrzei 5</t>
  </si>
  <si>
    <t>Okrzei 27 0f.</t>
  </si>
  <si>
    <t>1 Maja 10</t>
  </si>
  <si>
    <t>Szulmana 20</t>
  </si>
  <si>
    <t>Mielczarskiego 7</t>
  </si>
  <si>
    <t>Mielczarskiego 13aib</t>
  </si>
  <si>
    <t>Limanowskiego 15</t>
  </si>
  <si>
    <t>Limanowskiego 18</t>
  </si>
  <si>
    <t>Limanowskiego 25</t>
  </si>
  <si>
    <t>Limanowskiego 27</t>
  </si>
  <si>
    <t>1 Maja 31 fr.</t>
  </si>
  <si>
    <t>1 Maja 31 of.</t>
  </si>
  <si>
    <t>1 Maja 52</t>
  </si>
  <si>
    <t>1 Maja 66</t>
  </si>
  <si>
    <t>Staszica 5</t>
  </si>
  <si>
    <t>Waryńskiego 25</t>
  </si>
  <si>
    <t>Waryńskiego 26</t>
  </si>
  <si>
    <t>Armii Krajowej 10</t>
  </si>
  <si>
    <t>1 Maja 50</t>
  </si>
  <si>
    <t>Ciasna 4 m 4</t>
  </si>
  <si>
    <t xml:space="preserve">1 Maja 20 </t>
  </si>
  <si>
    <t>1 Maja 22</t>
  </si>
  <si>
    <t>Sienkiewicza 6</t>
  </si>
  <si>
    <t>Mielczarskiego 14</t>
  </si>
  <si>
    <t>Ar. Krajowej 3</t>
  </si>
  <si>
    <t>Mickiewicza 19 a</t>
  </si>
  <si>
    <t>Mickiewicza 19b</t>
  </si>
  <si>
    <t>POW 4 of.</t>
  </si>
  <si>
    <t>Kilińskiego 11</t>
  </si>
  <si>
    <t>Izy Zielińskiej 4</t>
  </si>
  <si>
    <t xml:space="preserve">Mickiewicza 11 </t>
  </si>
  <si>
    <t>Leg.Polskich 29</t>
  </si>
  <si>
    <t>RAZEM</t>
  </si>
  <si>
    <t>Piaskowa 21/23</t>
  </si>
  <si>
    <t>OGÓŁEM</t>
  </si>
  <si>
    <t>Okrzei 47 fr.</t>
  </si>
  <si>
    <t>PR.Wyszyńskiego 12</t>
  </si>
  <si>
    <t>Szopena 15 of</t>
  </si>
  <si>
    <t>Ogółem</t>
  </si>
  <si>
    <t>Limanowkiego 44</t>
  </si>
  <si>
    <t>Jana Pawła II 2</t>
  </si>
  <si>
    <t>Jasna 9b</t>
  </si>
  <si>
    <t xml:space="preserve">II BUDYNKI MIESZKALNE ( BEZ WSPÓLNOT MIESZKANIOWYCH) WYKWATEROWANE </t>
  </si>
  <si>
    <t xml:space="preserve">                                                                                                                                                                   </t>
  </si>
  <si>
    <t>Szopena 13fr</t>
  </si>
  <si>
    <t>Szopena 13of</t>
  </si>
  <si>
    <t>1 Maja 84 C</t>
  </si>
  <si>
    <t xml:space="preserve"> WYKAZ BUDYNKÓW STANOWIĄCYCH WŁASNOŚĆ LUB WSPÓŁWŁASNOŚĆ GMINY</t>
  </si>
  <si>
    <t xml:space="preserve">         I  BUDYNKI MIESZKALNE (BEZ WSPÓLNOT MIESZKANIOWYCH) ZAMIESZKAŁE</t>
  </si>
  <si>
    <t>Adres</t>
  </si>
  <si>
    <t>III   BUDYNKI UŻYTKOWE WOLNOSTOJĄCE</t>
  </si>
  <si>
    <t>Wysockiego 22 - do kapitalnego remontu</t>
  </si>
  <si>
    <t>Liczba budynków</t>
  </si>
  <si>
    <t xml:space="preserve">Liczba </t>
  </si>
  <si>
    <t>Razem liczba lokali</t>
  </si>
  <si>
    <t>lokale mieszkalne</t>
  </si>
  <si>
    <t>lokale użytkowe</t>
  </si>
  <si>
    <t>Liczba lokali użytkowych</t>
  </si>
  <si>
    <t>Wyspiańskiego 5 fr.</t>
  </si>
  <si>
    <r>
      <t>Razem powierzchnia użytkowa lokali                   [m</t>
    </r>
    <r>
      <rPr>
        <sz val="10"/>
        <rFont val="Arial"/>
        <family val="2"/>
        <charset val="238"/>
      </rPr>
      <t>²</t>
    </r>
    <r>
      <rPr>
        <sz val="10"/>
        <rFont val="Times New Roman"/>
        <family val="1"/>
        <charset val="238"/>
      </rPr>
      <t>]</t>
    </r>
  </si>
  <si>
    <r>
      <t>Powierzchnia użytkowa                        [m</t>
    </r>
    <r>
      <rPr>
        <sz val="10"/>
        <rFont val="Arial"/>
        <family val="2"/>
        <charset val="238"/>
      </rPr>
      <t>²</t>
    </r>
    <r>
      <rPr>
        <sz val="10"/>
        <rFont val="Times New Roman"/>
        <family val="1"/>
        <charset val="238"/>
      </rPr>
      <t>]</t>
    </r>
  </si>
  <si>
    <t>.</t>
  </si>
  <si>
    <t>1 Maja 33A</t>
  </si>
  <si>
    <t>1 Maja 38 of.</t>
  </si>
  <si>
    <t>1 Maja 48</t>
  </si>
  <si>
    <t>1 Maja 24</t>
  </si>
  <si>
    <t>Leszno 25</t>
  </si>
  <si>
    <t>Sienkiewicza 10 /2-kond./</t>
  </si>
  <si>
    <t>Sienkiewicza 10 /3-kond/</t>
  </si>
  <si>
    <t>Kilińskiego 44</t>
  </si>
  <si>
    <t>Jasna 5</t>
  </si>
  <si>
    <t>Waryńskiego 38</t>
  </si>
  <si>
    <t>Jasna 1</t>
  </si>
  <si>
    <t>stan na  dzień 31.08.2014 r.</t>
  </si>
  <si>
    <t>Nietrzebki 2</t>
  </si>
  <si>
    <t>Izy Zielińskiej 26</t>
  </si>
  <si>
    <t>Po uzgodnieniu</t>
  </si>
  <si>
    <t xml:space="preserve">                 -</t>
  </si>
  <si>
    <t>Mielczarskiego 13 A i B</t>
  </si>
  <si>
    <t>stan na  dzień 31.10.2016 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</si>
</sst>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/>
    <xf numFmtId="43" fontId="4" fillId="0" borderId="2" xfId="1" applyFont="1" applyBorder="1"/>
    <xf numFmtId="43" fontId="4" fillId="0" borderId="2" xfId="1" applyFont="1" applyBorder="1" applyAlignment="1">
      <alignment horizontal="right"/>
    </xf>
    <xf numFmtId="43" fontId="4" fillId="0" borderId="1" xfId="1" applyFont="1" applyBorder="1"/>
    <xf numFmtId="43" fontId="3" fillId="0" borderId="3" xfId="1" applyFont="1" applyBorder="1"/>
    <xf numFmtId="0" fontId="5" fillId="0" borderId="0" xfId="0" applyFont="1"/>
    <xf numFmtId="0" fontId="4" fillId="0" borderId="4" xfId="0" applyFont="1" applyBorder="1"/>
    <xf numFmtId="43" fontId="4" fillId="0" borderId="4" xfId="1" applyFont="1" applyBorder="1"/>
    <xf numFmtId="0" fontId="4" fillId="0" borderId="5" xfId="0" applyFont="1" applyFill="1" applyBorder="1" applyAlignment="1">
      <alignment horizontal="right"/>
    </xf>
    <xf numFmtId="0" fontId="4" fillId="0" borderId="5" xfId="0" applyFont="1" applyBorder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/>
    <xf numFmtId="43" fontId="4" fillId="0" borderId="11" xfId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3" xfId="0" applyFont="1" applyBorder="1"/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43" fontId="4" fillId="0" borderId="2" xfId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0" fontId="4" fillId="0" borderId="2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/>
    <xf numFmtId="43" fontId="4" fillId="2" borderId="2" xfId="1" applyFont="1" applyFill="1" applyBorder="1"/>
    <xf numFmtId="0" fontId="4" fillId="0" borderId="19" xfId="0" applyFont="1" applyFill="1" applyBorder="1"/>
    <xf numFmtId="43" fontId="4" fillId="0" borderId="20" xfId="1" applyFont="1" applyFill="1" applyBorder="1"/>
    <xf numFmtId="0" fontId="4" fillId="0" borderId="1" xfId="0" applyFont="1" applyFill="1" applyBorder="1"/>
    <xf numFmtId="43" fontId="4" fillId="0" borderId="1" xfId="1" applyFont="1" applyFill="1" applyBorder="1"/>
    <xf numFmtId="0" fontId="4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topLeftCell="A124" zoomScaleNormal="100" workbookViewId="0">
      <selection activeCell="F6" sqref="F6:I33"/>
    </sheetView>
  </sheetViews>
  <sheetFormatPr defaultRowHeight="12.75"/>
  <cols>
    <col min="1" max="1" width="4.28515625" style="5" customWidth="1"/>
    <col min="2" max="2" width="19.5703125" style="5" customWidth="1"/>
    <col min="3" max="3" width="13.28515625" style="5" customWidth="1"/>
    <col min="4" max="5" width="12.28515625" style="5" customWidth="1"/>
    <col min="6" max="16384" width="9.140625" style="5"/>
  </cols>
  <sheetData>
    <row r="1" spans="1:5">
      <c r="A1" s="10" t="s">
        <v>161</v>
      </c>
    </row>
    <row r="2" spans="1:5">
      <c r="A2" s="1" t="s">
        <v>128</v>
      </c>
      <c r="B2" s="1"/>
      <c r="C2" s="1"/>
      <c r="D2" s="1"/>
      <c r="E2" s="1"/>
    </row>
    <row r="3" spans="1:5">
      <c r="A3" s="73" t="s">
        <v>132</v>
      </c>
      <c r="B3" s="73"/>
      <c r="C3" s="73"/>
      <c r="D3" s="73"/>
      <c r="E3" s="73"/>
    </row>
    <row r="4" spans="1:5">
      <c r="A4" s="73" t="s">
        <v>133</v>
      </c>
      <c r="B4" s="73"/>
      <c r="C4" s="73"/>
      <c r="D4" s="73"/>
      <c r="E4" s="73"/>
    </row>
    <row r="5" spans="1:5" ht="13.5" thickBot="1">
      <c r="A5" s="74" t="s">
        <v>164</v>
      </c>
      <c r="B5" s="74"/>
      <c r="C5" s="74"/>
      <c r="D5" s="74"/>
      <c r="E5" s="74"/>
    </row>
    <row r="6" spans="1:5" s="15" customFormat="1" ht="31.5" customHeight="1">
      <c r="A6" s="75" t="s">
        <v>0</v>
      </c>
      <c r="B6" s="77" t="s">
        <v>134</v>
      </c>
      <c r="C6" s="79" t="s">
        <v>145</v>
      </c>
      <c r="D6" s="79"/>
      <c r="E6" s="79" t="s">
        <v>144</v>
      </c>
    </row>
    <row r="7" spans="1:5" s="34" customFormat="1" ht="41.25" customHeight="1" thickBot="1">
      <c r="A7" s="76"/>
      <c r="B7" s="78"/>
      <c r="C7" s="16" t="s">
        <v>140</v>
      </c>
      <c r="D7" s="16" t="s">
        <v>141</v>
      </c>
      <c r="E7" s="80"/>
    </row>
    <row r="8" spans="1:5">
      <c r="A8" s="72">
        <v>1</v>
      </c>
      <c r="B8" s="11" t="s">
        <v>87</v>
      </c>
      <c r="C8" s="12">
        <f>374.84-11.5</f>
        <v>363.34</v>
      </c>
      <c r="D8" s="12">
        <f>19.5+11.5</f>
        <v>31</v>
      </c>
      <c r="E8" s="12">
        <f>C8+D8</f>
        <v>394.34</v>
      </c>
    </row>
    <row r="9" spans="1:5">
      <c r="A9" s="36">
        <v>2</v>
      </c>
      <c r="B9" s="26" t="s">
        <v>150</v>
      </c>
      <c r="C9" s="27">
        <v>497.3</v>
      </c>
      <c r="D9" s="27">
        <v>0</v>
      </c>
      <c r="E9" s="27">
        <f>C9+D9</f>
        <v>497.3</v>
      </c>
    </row>
    <row r="10" spans="1:5">
      <c r="A10" s="13">
        <v>3</v>
      </c>
      <c r="B10" s="3" t="s">
        <v>10</v>
      </c>
      <c r="C10" s="6">
        <v>464.24</v>
      </c>
      <c r="D10" s="6">
        <v>23.9</v>
      </c>
      <c r="E10" s="6">
        <f>C10+D10</f>
        <v>488.14</v>
      </c>
    </row>
    <row r="11" spans="1:5">
      <c r="A11" s="65">
        <v>4</v>
      </c>
      <c r="B11" s="66" t="s">
        <v>11</v>
      </c>
      <c r="C11" s="67">
        <v>23.9</v>
      </c>
      <c r="D11" s="67">
        <v>0</v>
      </c>
      <c r="E11" s="67">
        <f>C11+D11</f>
        <v>23.9</v>
      </c>
    </row>
    <row r="12" spans="1:5">
      <c r="A12" s="13">
        <v>5</v>
      </c>
      <c r="B12" s="3" t="s">
        <v>95</v>
      </c>
      <c r="C12" s="6">
        <v>291.06</v>
      </c>
      <c r="D12" s="6">
        <v>122.42</v>
      </c>
      <c r="E12" s="6">
        <f t="shared" ref="E12:E74" si="0">C12+D12</f>
        <v>413.48</v>
      </c>
    </row>
    <row r="13" spans="1:5">
      <c r="A13" s="36">
        <v>6</v>
      </c>
      <c r="B13" s="3" t="s">
        <v>96</v>
      </c>
      <c r="C13" s="6">
        <v>436.39</v>
      </c>
      <c r="D13" s="6">
        <v>0</v>
      </c>
      <c r="E13" s="6">
        <f t="shared" si="0"/>
        <v>436.39</v>
      </c>
    </row>
    <row r="14" spans="1:5">
      <c r="A14" s="13">
        <v>7</v>
      </c>
      <c r="B14" s="3" t="s">
        <v>147</v>
      </c>
      <c r="C14" s="6">
        <v>364.33</v>
      </c>
      <c r="D14" s="6">
        <v>70.31</v>
      </c>
      <c r="E14" s="6">
        <f t="shared" si="0"/>
        <v>434.64</v>
      </c>
    </row>
    <row r="15" spans="1:5">
      <c r="A15" s="65">
        <v>8</v>
      </c>
      <c r="B15" s="3" t="s">
        <v>103</v>
      </c>
      <c r="C15" s="6">
        <v>306.63</v>
      </c>
      <c r="D15" s="6">
        <v>364.5</v>
      </c>
      <c r="E15" s="6">
        <f t="shared" si="0"/>
        <v>671.13</v>
      </c>
    </row>
    <row r="16" spans="1:5">
      <c r="A16" s="13">
        <v>9</v>
      </c>
      <c r="B16" s="3" t="s">
        <v>97</v>
      </c>
      <c r="C16" s="6">
        <v>418.37</v>
      </c>
      <c r="D16" s="6">
        <v>216.48</v>
      </c>
      <c r="E16" s="6">
        <f t="shared" si="0"/>
        <v>634.85</v>
      </c>
    </row>
    <row r="17" spans="1:5">
      <c r="A17" s="36">
        <v>10</v>
      </c>
      <c r="B17" s="3" t="s">
        <v>6</v>
      </c>
      <c r="C17" s="6">
        <v>217.14</v>
      </c>
      <c r="D17" s="6">
        <v>101.48</v>
      </c>
      <c r="E17" s="6">
        <f t="shared" si="0"/>
        <v>318.62</v>
      </c>
    </row>
    <row r="18" spans="1:5">
      <c r="A18" s="13">
        <v>11</v>
      </c>
      <c r="B18" s="3" t="s">
        <v>7</v>
      </c>
      <c r="C18" s="6">
        <v>186.8</v>
      </c>
      <c r="D18" s="6">
        <v>21</v>
      </c>
      <c r="E18" s="6">
        <f t="shared" si="0"/>
        <v>207.8</v>
      </c>
    </row>
    <row r="19" spans="1:5">
      <c r="A19" s="65">
        <v>12</v>
      </c>
      <c r="B19" s="3" t="s">
        <v>8</v>
      </c>
      <c r="C19" s="6">
        <v>142.15</v>
      </c>
      <c r="D19" s="6">
        <f>189.33-2.99</f>
        <v>186.34</v>
      </c>
      <c r="E19" s="6">
        <f t="shared" si="0"/>
        <v>328.49</v>
      </c>
    </row>
    <row r="20" spans="1:5">
      <c r="A20" s="13">
        <v>13</v>
      </c>
      <c r="B20" s="3" t="s">
        <v>4</v>
      </c>
      <c r="C20" s="6">
        <v>585.30999999999995</v>
      </c>
      <c r="D20" s="6">
        <v>125.67</v>
      </c>
      <c r="E20" s="6">
        <f t="shared" si="0"/>
        <v>710.9799999999999</v>
      </c>
    </row>
    <row r="21" spans="1:5">
      <c r="A21" s="36">
        <v>14</v>
      </c>
      <c r="B21" s="3" t="s">
        <v>5</v>
      </c>
      <c r="C21" s="6">
        <v>285.18</v>
      </c>
      <c r="D21" s="6">
        <v>0</v>
      </c>
      <c r="E21" s="6">
        <f t="shared" si="0"/>
        <v>285.18</v>
      </c>
    </row>
    <row r="22" spans="1:5">
      <c r="A22" s="13">
        <v>15</v>
      </c>
      <c r="B22" s="3" t="s">
        <v>131</v>
      </c>
      <c r="C22" s="6">
        <v>287.07</v>
      </c>
      <c r="D22" s="6">
        <v>0</v>
      </c>
      <c r="E22" s="6">
        <f t="shared" si="0"/>
        <v>287.07</v>
      </c>
    </row>
    <row r="23" spans="1:5">
      <c r="A23" s="65">
        <v>16</v>
      </c>
      <c r="B23" s="3" t="s">
        <v>51</v>
      </c>
      <c r="C23" s="6">
        <v>801.34</v>
      </c>
      <c r="D23" s="6">
        <v>0</v>
      </c>
      <c r="E23" s="6">
        <f t="shared" si="0"/>
        <v>801.34</v>
      </c>
    </row>
    <row r="24" spans="1:5">
      <c r="A24" s="13">
        <v>17</v>
      </c>
      <c r="B24" s="3" t="s">
        <v>9</v>
      </c>
      <c r="C24" s="6">
        <v>731.13</v>
      </c>
      <c r="D24" s="6">
        <v>0</v>
      </c>
      <c r="E24" s="6">
        <f t="shared" si="0"/>
        <v>731.13</v>
      </c>
    </row>
    <row r="25" spans="1:5">
      <c r="A25" s="36">
        <v>18</v>
      </c>
      <c r="B25" s="3" t="s">
        <v>148</v>
      </c>
      <c r="C25" s="6">
        <v>295.8</v>
      </c>
      <c r="D25" s="6">
        <v>0</v>
      </c>
      <c r="E25" s="6">
        <f t="shared" si="0"/>
        <v>295.8</v>
      </c>
    </row>
    <row r="26" spans="1:5">
      <c r="A26" s="13">
        <v>19</v>
      </c>
      <c r="B26" s="3" t="s">
        <v>149</v>
      </c>
      <c r="C26" s="6">
        <v>846.6</v>
      </c>
      <c r="D26" s="49">
        <f>161.07+0.01</f>
        <v>161.07999999999998</v>
      </c>
      <c r="E26" s="6">
        <f t="shared" si="0"/>
        <v>1007.6800000000001</v>
      </c>
    </row>
    <row r="27" spans="1:5">
      <c r="A27" s="65">
        <v>20</v>
      </c>
      <c r="B27" s="3" t="s">
        <v>30</v>
      </c>
      <c r="C27" s="6">
        <v>328.65</v>
      </c>
      <c r="D27" s="6">
        <v>0</v>
      </c>
      <c r="E27" s="6">
        <f t="shared" si="0"/>
        <v>328.65</v>
      </c>
    </row>
    <row r="28" spans="1:5">
      <c r="A28" s="13">
        <v>21</v>
      </c>
      <c r="B28" s="3" t="s">
        <v>31</v>
      </c>
      <c r="C28" s="6">
        <v>231.53</v>
      </c>
      <c r="D28" s="6">
        <v>0</v>
      </c>
      <c r="E28" s="6">
        <f t="shared" si="0"/>
        <v>231.53</v>
      </c>
    </row>
    <row r="29" spans="1:5">
      <c r="A29" s="36">
        <v>22</v>
      </c>
      <c r="B29" s="3" t="s">
        <v>102</v>
      </c>
      <c r="C29" s="6">
        <f>360.29+18.45</f>
        <v>378.74</v>
      </c>
      <c r="D29" s="6">
        <v>0</v>
      </c>
      <c r="E29" s="6">
        <f t="shared" si="0"/>
        <v>378.74</v>
      </c>
    </row>
    <row r="30" spans="1:5">
      <c r="A30" s="13">
        <v>23</v>
      </c>
      <c r="B30" s="3" t="s">
        <v>16</v>
      </c>
      <c r="C30" s="6">
        <v>131.30000000000001</v>
      </c>
      <c r="D30" s="6">
        <v>160.1</v>
      </c>
      <c r="E30" s="6">
        <f t="shared" si="0"/>
        <v>291.39999999999998</v>
      </c>
    </row>
    <row r="31" spans="1:5">
      <c r="A31" s="65">
        <v>24</v>
      </c>
      <c r="B31" s="3" t="s">
        <v>63</v>
      </c>
      <c r="C31" s="6">
        <v>43.8</v>
      </c>
      <c r="D31" s="6">
        <v>0</v>
      </c>
      <c r="E31" s="6">
        <f t="shared" si="0"/>
        <v>43.8</v>
      </c>
    </row>
    <row r="32" spans="1:5">
      <c r="A32" s="13">
        <v>25</v>
      </c>
      <c r="B32" s="3" t="s">
        <v>79</v>
      </c>
      <c r="C32" s="6">
        <v>606.73</v>
      </c>
      <c r="D32" s="6">
        <v>0</v>
      </c>
      <c r="E32" s="6">
        <f t="shared" si="0"/>
        <v>606.73</v>
      </c>
    </row>
    <row r="33" spans="1:5">
      <c r="A33" s="36">
        <v>26</v>
      </c>
      <c r="B33" s="3" t="s">
        <v>55</v>
      </c>
      <c r="C33" s="6">
        <f>531.17+2.2</f>
        <v>533.37</v>
      </c>
      <c r="D33" s="6">
        <v>0</v>
      </c>
      <c r="E33" s="6">
        <f t="shared" si="0"/>
        <v>533.37</v>
      </c>
    </row>
    <row r="34" spans="1:5">
      <c r="A34" s="13">
        <v>27</v>
      </c>
      <c r="B34" s="3" t="s">
        <v>64</v>
      </c>
      <c r="C34" s="6">
        <v>228.1</v>
      </c>
      <c r="D34" s="6">
        <v>0</v>
      </c>
      <c r="E34" s="6">
        <f t="shared" si="0"/>
        <v>228.1</v>
      </c>
    </row>
    <row r="35" spans="1:5">
      <c r="A35" s="65">
        <v>28</v>
      </c>
      <c r="B35" s="3" t="s">
        <v>17</v>
      </c>
      <c r="C35" s="6">
        <v>144.31</v>
      </c>
      <c r="D35" s="6">
        <v>0</v>
      </c>
      <c r="E35" s="6">
        <f t="shared" si="0"/>
        <v>144.31</v>
      </c>
    </row>
    <row r="36" spans="1:5">
      <c r="A36" s="13">
        <v>29</v>
      </c>
      <c r="B36" s="3" t="s">
        <v>18</v>
      </c>
      <c r="C36" s="6">
        <v>1047.6199999999999</v>
      </c>
      <c r="D36" s="6">
        <v>0</v>
      </c>
      <c r="E36" s="6">
        <f t="shared" si="0"/>
        <v>1047.6199999999999</v>
      </c>
    </row>
    <row r="37" spans="1:5">
      <c r="A37" s="36">
        <v>30</v>
      </c>
      <c r="B37" s="3" t="s">
        <v>114</v>
      </c>
      <c r="C37" s="6">
        <v>144.62</v>
      </c>
      <c r="D37" s="6">
        <v>0</v>
      </c>
      <c r="E37" s="6">
        <f t="shared" si="0"/>
        <v>144.62</v>
      </c>
    </row>
    <row r="38" spans="1:5">
      <c r="A38" s="13">
        <v>31</v>
      </c>
      <c r="B38" s="3" t="s">
        <v>65</v>
      </c>
      <c r="C38" s="6">
        <v>623.14</v>
      </c>
      <c r="D38" s="6">
        <v>0</v>
      </c>
      <c r="E38" s="6">
        <f t="shared" si="0"/>
        <v>623.14</v>
      </c>
    </row>
    <row r="39" spans="1:5">
      <c r="A39" s="65">
        <v>32</v>
      </c>
      <c r="B39" s="3" t="s">
        <v>157</v>
      </c>
      <c r="C39" s="6">
        <v>100.22</v>
      </c>
      <c r="D39" s="6">
        <v>0</v>
      </c>
      <c r="E39" s="6">
        <f t="shared" si="0"/>
        <v>100.22</v>
      </c>
    </row>
    <row r="40" spans="1:5">
      <c r="A40" s="13">
        <v>33</v>
      </c>
      <c r="B40" s="3" t="s">
        <v>19</v>
      </c>
      <c r="C40" s="6">
        <v>365.4</v>
      </c>
      <c r="D40" s="6">
        <v>48.3</v>
      </c>
      <c r="E40" s="6">
        <f t="shared" si="0"/>
        <v>413.7</v>
      </c>
    </row>
    <row r="41" spans="1:5">
      <c r="A41" s="36">
        <v>34</v>
      </c>
      <c r="B41" s="3" t="s">
        <v>155</v>
      </c>
      <c r="C41" s="6">
        <v>417.75</v>
      </c>
      <c r="D41" s="6">
        <v>0</v>
      </c>
      <c r="E41" s="6">
        <f t="shared" si="0"/>
        <v>417.75</v>
      </c>
    </row>
    <row r="42" spans="1:5">
      <c r="A42" s="13">
        <v>35</v>
      </c>
      <c r="B42" s="3" t="s">
        <v>20</v>
      </c>
      <c r="C42" s="6">
        <v>111.48</v>
      </c>
      <c r="D42" s="6">
        <v>0</v>
      </c>
      <c r="E42" s="6">
        <f t="shared" si="0"/>
        <v>111.48</v>
      </c>
    </row>
    <row r="43" spans="1:5">
      <c r="A43" s="65">
        <v>36</v>
      </c>
      <c r="B43" s="4" t="s">
        <v>126</v>
      </c>
      <c r="C43" s="6">
        <v>331.86</v>
      </c>
      <c r="D43" s="6">
        <v>0</v>
      </c>
      <c r="E43" s="6">
        <f t="shared" si="0"/>
        <v>331.86</v>
      </c>
    </row>
    <row r="44" spans="1:5">
      <c r="A44" s="13">
        <v>37</v>
      </c>
      <c r="B44" s="3" t="s">
        <v>27</v>
      </c>
      <c r="C44" s="6">
        <v>535.51</v>
      </c>
      <c r="D44" s="6">
        <v>0</v>
      </c>
      <c r="E44" s="6">
        <f t="shared" si="0"/>
        <v>535.51</v>
      </c>
    </row>
    <row r="45" spans="1:5">
      <c r="A45" s="36">
        <v>38</v>
      </c>
      <c r="B45" s="3" t="s">
        <v>28</v>
      </c>
      <c r="C45" s="6">
        <v>653</v>
      </c>
      <c r="D45" s="6">
        <v>0</v>
      </c>
      <c r="E45" s="6">
        <f t="shared" si="0"/>
        <v>653</v>
      </c>
    </row>
    <row r="46" spans="1:5">
      <c r="A46" s="13">
        <v>39</v>
      </c>
      <c r="B46" s="3" t="s">
        <v>57</v>
      </c>
      <c r="C46" s="6">
        <v>340.4</v>
      </c>
      <c r="D46" s="6">
        <v>0</v>
      </c>
      <c r="E46" s="6">
        <f t="shared" si="0"/>
        <v>340.4</v>
      </c>
    </row>
    <row r="47" spans="1:5">
      <c r="A47" s="65">
        <v>40</v>
      </c>
      <c r="B47" s="3" t="s">
        <v>58</v>
      </c>
      <c r="C47" s="6">
        <v>353.65</v>
      </c>
      <c r="D47" s="6">
        <v>0</v>
      </c>
      <c r="E47" s="6">
        <f t="shared" si="0"/>
        <v>353.65</v>
      </c>
    </row>
    <row r="48" spans="1:5">
      <c r="A48" s="13">
        <v>41</v>
      </c>
      <c r="B48" s="3" t="s">
        <v>113</v>
      </c>
      <c r="C48" s="6">
        <v>368.43</v>
      </c>
      <c r="D48" s="6">
        <v>70.3</v>
      </c>
      <c r="E48" s="6">
        <f t="shared" si="0"/>
        <v>438.73</v>
      </c>
    </row>
    <row r="49" spans="1:5">
      <c r="A49" s="36">
        <v>42</v>
      </c>
      <c r="B49" s="3" t="s">
        <v>21</v>
      </c>
      <c r="C49" s="6">
        <v>333.19</v>
      </c>
      <c r="D49" s="6">
        <v>0</v>
      </c>
      <c r="E49" s="6">
        <f t="shared" si="0"/>
        <v>333.19</v>
      </c>
    </row>
    <row r="50" spans="1:5">
      <c r="A50" s="13">
        <v>43</v>
      </c>
      <c r="B50" s="3" t="s">
        <v>23</v>
      </c>
      <c r="C50" s="6">
        <v>95.31</v>
      </c>
      <c r="D50" s="6">
        <v>0</v>
      </c>
      <c r="E50" s="6">
        <f t="shared" si="0"/>
        <v>95.31</v>
      </c>
    </row>
    <row r="51" spans="1:5">
      <c r="A51" s="65">
        <v>44</v>
      </c>
      <c r="B51" s="3" t="s">
        <v>24</v>
      </c>
      <c r="C51" s="6">
        <v>317.88</v>
      </c>
      <c r="D51" s="6">
        <v>0</v>
      </c>
      <c r="E51" s="6">
        <f t="shared" si="0"/>
        <v>317.88</v>
      </c>
    </row>
    <row r="52" spans="1:5">
      <c r="A52" s="13">
        <v>45</v>
      </c>
      <c r="B52" s="3" t="s">
        <v>25</v>
      </c>
      <c r="C52" s="6">
        <v>529.14</v>
      </c>
      <c r="D52" s="6">
        <v>0</v>
      </c>
      <c r="E52" s="6">
        <f t="shared" si="0"/>
        <v>529.14</v>
      </c>
    </row>
    <row r="53" spans="1:5">
      <c r="A53" s="36">
        <v>46</v>
      </c>
      <c r="B53" s="3" t="s">
        <v>154</v>
      </c>
      <c r="C53" s="6">
        <v>340.66</v>
      </c>
      <c r="D53" s="6">
        <v>0</v>
      </c>
      <c r="E53" s="6">
        <f t="shared" si="0"/>
        <v>340.66</v>
      </c>
    </row>
    <row r="54" spans="1:5">
      <c r="A54" s="13">
        <v>47</v>
      </c>
      <c r="B54" s="3" t="s">
        <v>26</v>
      </c>
      <c r="C54" s="6">
        <v>202.72</v>
      </c>
      <c r="D54" s="6">
        <v>0</v>
      </c>
      <c r="E54" s="6">
        <f t="shared" si="0"/>
        <v>202.72</v>
      </c>
    </row>
    <row r="55" spans="1:5">
      <c r="A55" s="65">
        <v>48</v>
      </c>
      <c r="B55" s="3" t="s">
        <v>45</v>
      </c>
      <c r="C55" s="6">
        <v>79.760000000000005</v>
      </c>
      <c r="D55" s="6">
        <v>0</v>
      </c>
      <c r="E55" s="6">
        <f t="shared" si="0"/>
        <v>79.760000000000005</v>
      </c>
    </row>
    <row r="56" spans="1:5">
      <c r="A56" s="13">
        <v>49</v>
      </c>
      <c r="B56" s="3" t="s">
        <v>46</v>
      </c>
      <c r="C56" s="6">
        <v>56.16</v>
      </c>
      <c r="D56" s="6">
        <v>0</v>
      </c>
      <c r="E56" s="6">
        <f t="shared" si="0"/>
        <v>56.16</v>
      </c>
    </row>
    <row r="57" spans="1:5">
      <c r="A57" s="36">
        <v>50</v>
      </c>
      <c r="B57" s="3" t="s">
        <v>47</v>
      </c>
      <c r="C57" s="6">
        <v>100.17</v>
      </c>
      <c r="D57" s="6">
        <v>0</v>
      </c>
      <c r="E57" s="6">
        <f t="shared" si="0"/>
        <v>100.17</v>
      </c>
    </row>
    <row r="58" spans="1:5">
      <c r="A58" s="13">
        <v>51</v>
      </c>
      <c r="B58" s="3" t="s">
        <v>48</v>
      </c>
      <c r="C58" s="6">
        <v>195.14</v>
      </c>
      <c r="D58" s="6">
        <v>0</v>
      </c>
      <c r="E58" s="6">
        <f t="shared" si="0"/>
        <v>195.14</v>
      </c>
    </row>
    <row r="59" spans="1:5">
      <c r="A59" s="65">
        <v>52</v>
      </c>
      <c r="B59" s="3" t="s">
        <v>49</v>
      </c>
      <c r="C59" s="6">
        <v>169.53</v>
      </c>
      <c r="D59" s="6">
        <v>0</v>
      </c>
      <c r="E59" s="6">
        <f t="shared" si="0"/>
        <v>169.53</v>
      </c>
    </row>
    <row r="60" spans="1:5">
      <c r="A60" s="13">
        <v>53</v>
      </c>
      <c r="B60" s="3" t="s">
        <v>116</v>
      </c>
      <c r="C60" s="6">
        <v>175.15</v>
      </c>
      <c r="D60" s="6">
        <v>0</v>
      </c>
      <c r="E60" s="6">
        <f t="shared" si="0"/>
        <v>175.15</v>
      </c>
    </row>
    <row r="61" spans="1:5">
      <c r="A61" s="36">
        <v>54</v>
      </c>
      <c r="B61" s="3" t="s">
        <v>50</v>
      </c>
      <c r="C61" s="6">
        <v>303.52999999999997</v>
      </c>
      <c r="D61" s="6">
        <v>0</v>
      </c>
      <c r="E61" s="6">
        <f t="shared" si="0"/>
        <v>303.52999999999997</v>
      </c>
    </row>
    <row r="62" spans="1:5">
      <c r="A62" s="13">
        <v>55</v>
      </c>
      <c r="B62" s="3" t="s">
        <v>38</v>
      </c>
      <c r="C62" s="6">
        <v>488.16</v>
      </c>
      <c r="D62" s="6">
        <v>0</v>
      </c>
      <c r="E62" s="6">
        <f t="shared" si="0"/>
        <v>488.16</v>
      </c>
    </row>
    <row r="63" spans="1:5">
      <c r="A63" s="65">
        <v>56</v>
      </c>
      <c r="B63" s="3" t="s">
        <v>151</v>
      </c>
      <c r="C63" s="6">
        <v>426.8</v>
      </c>
      <c r="D63" s="6">
        <v>0</v>
      </c>
      <c r="E63" s="6">
        <f t="shared" si="0"/>
        <v>426.8</v>
      </c>
    </row>
    <row r="64" spans="1:5">
      <c r="A64" s="13">
        <v>57</v>
      </c>
      <c r="B64" s="3" t="s">
        <v>39</v>
      </c>
      <c r="C64" s="6">
        <v>387.81</v>
      </c>
      <c r="D64" s="6">
        <v>0</v>
      </c>
      <c r="E64" s="6">
        <f t="shared" si="0"/>
        <v>387.81</v>
      </c>
    </row>
    <row r="65" spans="1:5">
      <c r="A65" s="36">
        <v>58</v>
      </c>
      <c r="B65" s="3" t="s">
        <v>40</v>
      </c>
      <c r="C65" s="6">
        <v>170.62</v>
      </c>
      <c r="D65" s="6">
        <v>0</v>
      </c>
      <c r="E65" s="6">
        <f t="shared" si="0"/>
        <v>170.62</v>
      </c>
    </row>
    <row r="66" spans="1:5">
      <c r="A66" s="13">
        <v>59</v>
      </c>
      <c r="B66" s="3" t="s">
        <v>41</v>
      </c>
      <c r="C66" s="6">
        <v>321.62</v>
      </c>
      <c r="D66" s="6">
        <v>0</v>
      </c>
      <c r="E66" s="6">
        <f t="shared" si="0"/>
        <v>321.62</v>
      </c>
    </row>
    <row r="67" spans="1:5">
      <c r="A67" s="65">
        <v>60</v>
      </c>
      <c r="B67" s="3" t="s">
        <v>42</v>
      </c>
      <c r="C67" s="6">
        <v>156.61000000000001</v>
      </c>
      <c r="D67" s="6">
        <v>0</v>
      </c>
      <c r="E67" s="6">
        <f t="shared" si="0"/>
        <v>156.61000000000001</v>
      </c>
    </row>
    <row r="68" spans="1:5">
      <c r="A68" s="13">
        <v>61</v>
      </c>
      <c r="B68" s="3" t="s">
        <v>43</v>
      </c>
      <c r="C68" s="6">
        <v>115.62</v>
      </c>
      <c r="D68" s="6">
        <v>0</v>
      </c>
      <c r="E68" s="6">
        <f t="shared" si="0"/>
        <v>115.62</v>
      </c>
    </row>
    <row r="69" spans="1:5">
      <c r="A69" s="36">
        <v>62</v>
      </c>
      <c r="B69" s="3" t="s">
        <v>44</v>
      </c>
      <c r="C69" s="6">
        <v>32.89</v>
      </c>
      <c r="D69" s="6">
        <v>0</v>
      </c>
      <c r="E69" s="6">
        <f t="shared" si="0"/>
        <v>32.89</v>
      </c>
    </row>
    <row r="70" spans="1:5">
      <c r="A70" s="13">
        <v>63</v>
      </c>
      <c r="B70" s="3" t="s">
        <v>44</v>
      </c>
      <c r="C70" s="6">
        <v>79.33</v>
      </c>
      <c r="D70" s="6">
        <v>0</v>
      </c>
      <c r="E70" s="6">
        <f t="shared" si="0"/>
        <v>79.33</v>
      </c>
    </row>
    <row r="71" spans="1:5">
      <c r="A71" s="65">
        <v>64</v>
      </c>
      <c r="B71" s="3" t="s">
        <v>91</v>
      </c>
      <c r="C71" s="6">
        <v>218.27</v>
      </c>
      <c r="D71" s="6">
        <v>0</v>
      </c>
      <c r="E71" s="6">
        <f t="shared" si="0"/>
        <v>218.27</v>
      </c>
    </row>
    <row r="72" spans="1:5">
      <c r="A72" s="13">
        <v>65</v>
      </c>
      <c r="B72" s="3" t="s">
        <v>92</v>
      </c>
      <c r="C72" s="6">
        <v>266.38</v>
      </c>
      <c r="D72" s="6">
        <v>0</v>
      </c>
      <c r="E72" s="6">
        <f t="shared" si="0"/>
        <v>266.38</v>
      </c>
    </row>
    <row r="73" spans="1:5">
      <c r="A73" s="36">
        <v>66</v>
      </c>
      <c r="B73" s="3" t="s">
        <v>93</v>
      </c>
      <c r="C73" s="6">
        <v>211.31</v>
      </c>
      <c r="D73" s="6">
        <v>0</v>
      </c>
      <c r="E73" s="6">
        <f t="shared" si="0"/>
        <v>211.31</v>
      </c>
    </row>
    <row r="74" spans="1:5">
      <c r="A74" s="13">
        <v>67</v>
      </c>
      <c r="B74" s="3" t="s">
        <v>94</v>
      </c>
      <c r="C74" s="6">
        <v>198.73</v>
      </c>
      <c r="D74" s="6">
        <v>0</v>
      </c>
      <c r="E74" s="6">
        <f t="shared" si="0"/>
        <v>198.73</v>
      </c>
    </row>
    <row r="75" spans="1:5">
      <c r="A75" s="65">
        <v>68</v>
      </c>
      <c r="B75" s="3" t="s">
        <v>78</v>
      </c>
      <c r="C75" s="6">
        <v>254.92</v>
      </c>
      <c r="D75" s="6">
        <v>41.63</v>
      </c>
      <c r="E75" s="6">
        <f t="shared" ref="E75:E125" si="1">C75+D75</f>
        <v>296.55</v>
      </c>
    </row>
    <row r="76" spans="1:5">
      <c r="A76" s="13">
        <v>69</v>
      </c>
      <c r="B76" s="3" t="s">
        <v>66</v>
      </c>
      <c r="C76" s="6">
        <f>397.9+14.78</f>
        <v>412.67999999999995</v>
      </c>
      <c r="D76" s="6">
        <v>0</v>
      </c>
      <c r="E76" s="6">
        <f t="shared" si="1"/>
        <v>412.67999999999995</v>
      </c>
    </row>
    <row r="77" spans="1:5">
      <c r="A77" s="36">
        <v>70</v>
      </c>
      <c r="B77" s="3" t="s">
        <v>110</v>
      </c>
      <c r="C77" s="6">
        <v>192.9</v>
      </c>
      <c r="D77" s="6">
        <v>0</v>
      </c>
      <c r="E77" s="6">
        <f t="shared" si="1"/>
        <v>192.9</v>
      </c>
    </row>
    <row r="78" spans="1:5">
      <c r="A78" s="13">
        <v>71</v>
      </c>
      <c r="B78" s="3" t="s">
        <v>111</v>
      </c>
      <c r="C78" s="6">
        <v>417.66</v>
      </c>
      <c r="D78" s="6">
        <v>0</v>
      </c>
      <c r="E78" s="6">
        <f t="shared" si="1"/>
        <v>417.66</v>
      </c>
    </row>
    <row r="79" spans="1:5">
      <c r="A79" s="65">
        <v>72</v>
      </c>
      <c r="B79" s="3" t="s">
        <v>82</v>
      </c>
      <c r="C79" s="6">
        <v>394.51</v>
      </c>
      <c r="D79" s="6">
        <v>0</v>
      </c>
      <c r="E79" s="6">
        <f t="shared" si="1"/>
        <v>394.51</v>
      </c>
    </row>
    <row r="80" spans="1:5">
      <c r="A80" s="13">
        <v>73</v>
      </c>
      <c r="B80" s="3" t="s">
        <v>89</v>
      </c>
      <c r="C80" s="6">
        <v>439.18</v>
      </c>
      <c r="D80" s="6">
        <v>0</v>
      </c>
      <c r="E80" s="6">
        <f t="shared" si="1"/>
        <v>439.18</v>
      </c>
    </row>
    <row r="81" spans="1:5">
      <c r="A81" s="36">
        <v>74</v>
      </c>
      <c r="B81" s="3" t="s">
        <v>83</v>
      </c>
      <c r="C81" s="6">
        <v>132.84</v>
      </c>
      <c r="D81" s="6">
        <v>16.8</v>
      </c>
      <c r="E81" s="6">
        <f t="shared" si="1"/>
        <v>149.64000000000001</v>
      </c>
    </row>
    <row r="82" spans="1:5">
      <c r="A82" s="13">
        <v>75</v>
      </c>
      <c r="B82" s="3" t="s">
        <v>33</v>
      </c>
      <c r="C82" s="6">
        <v>99.3</v>
      </c>
      <c r="D82" s="6">
        <v>0</v>
      </c>
      <c r="E82" s="6">
        <f t="shared" si="1"/>
        <v>99.3</v>
      </c>
    </row>
    <row r="83" spans="1:5">
      <c r="A83" s="65">
        <v>76</v>
      </c>
      <c r="B83" s="3" t="s">
        <v>34</v>
      </c>
      <c r="C83" s="6">
        <v>41.08</v>
      </c>
      <c r="D83" s="6">
        <v>0</v>
      </c>
      <c r="E83" s="6">
        <f t="shared" si="1"/>
        <v>41.08</v>
      </c>
    </row>
    <row r="84" spans="1:5">
      <c r="A84" s="13">
        <v>77</v>
      </c>
      <c r="B84" s="3" t="s">
        <v>67</v>
      </c>
      <c r="C84" s="6">
        <v>80.069999999999993</v>
      </c>
      <c r="D84" s="6">
        <v>0</v>
      </c>
      <c r="E84" s="6">
        <f t="shared" si="1"/>
        <v>80.069999999999993</v>
      </c>
    </row>
    <row r="85" spans="1:5">
      <c r="A85" s="36">
        <v>78</v>
      </c>
      <c r="B85" s="3" t="s">
        <v>68</v>
      </c>
      <c r="C85" s="6">
        <v>255.31</v>
      </c>
      <c r="D85" s="6">
        <v>0</v>
      </c>
      <c r="E85" s="6">
        <f t="shared" si="1"/>
        <v>255.31</v>
      </c>
    </row>
    <row r="86" spans="1:5">
      <c r="A86" s="13">
        <v>79</v>
      </c>
      <c r="B86" s="3" t="s">
        <v>36</v>
      </c>
      <c r="C86" s="6">
        <v>62.76</v>
      </c>
      <c r="D86" s="6">
        <v>0</v>
      </c>
      <c r="E86" s="6">
        <f t="shared" si="1"/>
        <v>62.76</v>
      </c>
    </row>
    <row r="87" spans="1:5">
      <c r="A87" s="65">
        <v>80</v>
      </c>
      <c r="B87" s="3" t="s">
        <v>69</v>
      </c>
      <c r="C87" s="6">
        <v>128.18</v>
      </c>
      <c r="D87" s="6">
        <v>0</v>
      </c>
      <c r="E87" s="6">
        <f t="shared" si="1"/>
        <v>128.18</v>
      </c>
    </row>
    <row r="88" spans="1:5">
      <c r="A88" s="13">
        <v>81</v>
      </c>
      <c r="B88" s="3" t="s">
        <v>80</v>
      </c>
      <c r="C88" s="6">
        <f>248.15+0.96</f>
        <v>249.11</v>
      </c>
      <c r="D88" s="6">
        <v>107.64</v>
      </c>
      <c r="E88" s="6">
        <f t="shared" si="1"/>
        <v>356.75</v>
      </c>
    </row>
    <row r="89" spans="1:5">
      <c r="A89" s="36">
        <v>82</v>
      </c>
      <c r="B89" s="3" t="s">
        <v>52</v>
      </c>
      <c r="C89" s="6">
        <v>398.38</v>
      </c>
      <c r="D89" s="6">
        <v>0</v>
      </c>
      <c r="E89" s="6">
        <f t="shared" si="1"/>
        <v>398.38</v>
      </c>
    </row>
    <row r="90" spans="1:5">
      <c r="A90" s="13">
        <v>83</v>
      </c>
      <c r="B90" s="3" t="s">
        <v>120</v>
      </c>
      <c r="C90" s="6">
        <f>144.26-1.34</f>
        <v>142.91999999999999</v>
      </c>
      <c r="D90" s="6">
        <v>96.86</v>
      </c>
      <c r="E90" s="6">
        <f t="shared" si="1"/>
        <v>239.77999999999997</v>
      </c>
    </row>
    <row r="91" spans="1:5">
      <c r="A91" s="65">
        <v>84</v>
      </c>
      <c r="B91" s="3" t="s">
        <v>85</v>
      </c>
      <c r="C91" s="6">
        <v>81.17</v>
      </c>
      <c r="D91" s="6">
        <v>56.28</v>
      </c>
      <c r="E91" s="6">
        <f t="shared" si="1"/>
        <v>137.44999999999999</v>
      </c>
    </row>
    <row r="92" spans="1:5">
      <c r="A92" s="13">
        <v>85</v>
      </c>
      <c r="B92" s="3" t="s">
        <v>32</v>
      </c>
      <c r="C92" s="6">
        <v>80</v>
      </c>
      <c r="D92" s="6">
        <v>0</v>
      </c>
      <c r="E92" s="6">
        <f t="shared" si="1"/>
        <v>80</v>
      </c>
    </row>
    <row r="93" spans="1:5">
      <c r="A93" s="36">
        <v>86</v>
      </c>
      <c r="B93" s="3" t="s">
        <v>37</v>
      </c>
      <c r="C93" s="6">
        <v>447.99</v>
      </c>
      <c r="D93" s="6">
        <v>0</v>
      </c>
      <c r="E93" s="6">
        <f t="shared" si="1"/>
        <v>447.99</v>
      </c>
    </row>
    <row r="94" spans="1:5">
      <c r="A94" s="13">
        <v>87</v>
      </c>
      <c r="B94" s="3" t="s">
        <v>112</v>
      </c>
      <c r="C94" s="6">
        <v>38.32</v>
      </c>
      <c r="D94" s="6">
        <v>0</v>
      </c>
      <c r="E94" s="6">
        <f t="shared" si="1"/>
        <v>38.32</v>
      </c>
    </row>
    <row r="95" spans="1:5">
      <c r="A95" s="65">
        <v>88</v>
      </c>
      <c r="B95" s="3" t="s">
        <v>121</v>
      </c>
      <c r="C95" s="6">
        <v>293.64999999999998</v>
      </c>
      <c r="D95" s="6">
        <v>0</v>
      </c>
      <c r="E95" s="6">
        <f t="shared" si="1"/>
        <v>293.64999999999998</v>
      </c>
    </row>
    <row r="96" spans="1:5">
      <c r="A96" s="13">
        <v>89</v>
      </c>
      <c r="B96" s="3" t="s">
        <v>77</v>
      </c>
      <c r="C96" s="6">
        <v>378.48</v>
      </c>
      <c r="D96" s="6">
        <v>216.51</v>
      </c>
      <c r="E96" s="6">
        <f t="shared" si="1"/>
        <v>594.99</v>
      </c>
    </row>
    <row r="97" spans="1:6">
      <c r="A97" s="36">
        <v>90</v>
      </c>
      <c r="B97" s="3" t="s">
        <v>81</v>
      </c>
      <c r="C97" s="6">
        <v>81.95</v>
      </c>
      <c r="D97" s="6">
        <v>0</v>
      </c>
      <c r="E97" s="6">
        <f t="shared" si="1"/>
        <v>81.95</v>
      </c>
    </row>
    <row r="98" spans="1:6">
      <c r="A98" s="13">
        <v>91</v>
      </c>
      <c r="B98" s="47" t="s">
        <v>152</v>
      </c>
      <c r="C98" s="45">
        <v>44.24</v>
      </c>
      <c r="D98" s="6">
        <v>0</v>
      </c>
      <c r="E98" s="45">
        <f>SUM(C98:D98)</f>
        <v>44.24</v>
      </c>
      <c r="F98" s="46"/>
    </row>
    <row r="99" spans="1:6">
      <c r="A99" s="65">
        <v>92</v>
      </c>
      <c r="B99" s="47" t="s">
        <v>153</v>
      </c>
      <c r="C99" s="45">
        <f>457.46+45.78</f>
        <v>503.24</v>
      </c>
      <c r="D99" s="45">
        <v>0</v>
      </c>
      <c r="E99" s="45">
        <f>SUM(C99:D99)</f>
        <v>503.24</v>
      </c>
      <c r="F99" s="46"/>
    </row>
    <row r="100" spans="1:6">
      <c r="A100" s="13">
        <v>93</v>
      </c>
      <c r="B100" s="3" t="s">
        <v>72</v>
      </c>
      <c r="C100" s="6">
        <v>231.22</v>
      </c>
      <c r="D100" s="6">
        <v>0</v>
      </c>
      <c r="E100" s="6">
        <f t="shared" si="1"/>
        <v>231.22</v>
      </c>
    </row>
    <row r="101" spans="1:6">
      <c r="A101" s="36">
        <v>94</v>
      </c>
      <c r="B101" s="3" t="s">
        <v>70</v>
      </c>
      <c r="C101" s="6">
        <v>124.73</v>
      </c>
      <c r="D101" s="6">
        <v>0</v>
      </c>
      <c r="E101" s="6">
        <f t="shared" si="1"/>
        <v>124.73</v>
      </c>
    </row>
    <row r="102" spans="1:6">
      <c r="A102" s="13">
        <v>95</v>
      </c>
      <c r="B102" s="3" t="s">
        <v>71</v>
      </c>
      <c r="C102" s="6">
        <v>30.42</v>
      </c>
      <c r="D102" s="6">
        <v>0</v>
      </c>
      <c r="E102" s="6">
        <f t="shared" si="1"/>
        <v>30.42</v>
      </c>
    </row>
    <row r="103" spans="1:6">
      <c r="A103" s="65">
        <v>96</v>
      </c>
      <c r="B103" s="3" t="s">
        <v>72</v>
      </c>
      <c r="C103" s="6">
        <v>127.83</v>
      </c>
      <c r="D103" s="6">
        <v>43.03</v>
      </c>
      <c r="E103" s="6">
        <f t="shared" si="1"/>
        <v>170.86</v>
      </c>
    </row>
    <row r="104" spans="1:6">
      <c r="A104" s="13">
        <v>97</v>
      </c>
      <c r="B104" s="3" t="s">
        <v>61</v>
      </c>
      <c r="C104" s="6">
        <v>83.77</v>
      </c>
      <c r="D104" s="6">
        <v>0</v>
      </c>
      <c r="E104" s="6">
        <f t="shared" si="1"/>
        <v>83.77</v>
      </c>
    </row>
    <row r="105" spans="1:6">
      <c r="A105" s="36">
        <v>98</v>
      </c>
      <c r="B105" s="3" t="s">
        <v>62</v>
      </c>
      <c r="C105" s="6">
        <v>73.86</v>
      </c>
      <c r="D105" s="6">
        <v>0</v>
      </c>
      <c r="E105" s="6">
        <f t="shared" si="1"/>
        <v>73.86</v>
      </c>
    </row>
    <row r="106" spans="1:6">
      <c r="A106" s="13">
        <v>99</v>
      </c>
      <c r="B106" s="3" t="s">
        <v>129</v>
      </c>
      <c r="C106" s="7">
        <v>401.08</v>
      </c>
      <c r="D106" s="7">
        <v>0</v>
      </c>
      <c r="E106" s="6">
        <f t="shared" si="1"/>
        <v>401.08</v>
      </c>
    </row>
    <row r="107" spans="1:6">
      <c r="A107" s="65">
        <v>100</v>
      </c>
      <c r="B107" s="64" t="s">
        <v>122</v>
      </c>
      <c r="C107" s="49">
        <v>43.9</v>
      </c>
      <c r="D107" s="49">
        <v>0</v>
      </c>
      <c r="E107" s="49">
        <f t="shared" si="1"/>
        <v>43.9</v>
      </c>
    </row>
    <row r="108" spans="1:6">
      <c r="A108" s="13">
        <v>101</v>
      </c>
      <c r="B108" s="3" t="s">
        <v>3</v>
      </c>
      <c r="C108" s="49">
        <f>1021.33+0.01</f>
        <v>1021.34</v>
      </c>
      <c r="D108" s="6">
        <v>50.2</v>
      </c>
      <c r="E108" s="6">
        <f t="shared" si="1"/>
        <v>1071.54</v>
      </c>
    </row>
    <row r="109" spans="1:6">
      <c r="A109" s="36">
        <v>102</v>
      </c>
      <c r="B109" s="3" t="s">
        <v>56</v>
      </c>
      <c r="C109" s="6">
        <f>1088.67+16.05</f>
        <v>1104.72</v>
      </c>
      <c r="D109" s="6">
        <v>105.62</v>
      </c>
      <c r="E109" s="6">
        <f t="shared" si="1"/>
        <v>1210.3400000000001</v>
      </c>
    </row>
    <row r="110" spans="1:6">
      <c r="A110" s="13">
        <v>103</v>
      </c>
      <c r="B110" s="3" t="s">
        <v>1</v>
      </c>
      <c r="C110" s="6">
        <v>519.21</v>
      </c>
      <c r="D110" s="6">
        <v>0</v>
      </c>
      <c r="E110" s="6">
        <f t="shared" si="1"/>
        <v>519.21</v>
      </c>
    </row>
    <row r="111" spans="1:6">
      <c r="A111" s="65">
        <v>104</v>
      </c>
      <c r="B111" s="3" t="s">
        <v>88</v>
      </c>
      <c r="C111" s="6">
        <v>371.78</v>
      </c>
      <c r="D111" s="6">
        <v>0</v>
      </c>
      <c r="E111" s="6">
        <f t="shared" si="1"/>
        <v>371.78</v>
      </c>
    </row>
    <row r="112" spans="1:6">
      <c r="A112" s="13">
        <v>105</v>
      </c>
      <c r="B112" s="3" t="s">
        <v>100</v>
      </c>
      <c r="C112" s="6">
        <v>218.55</v>
      </c>
      <c r="D112" s="6">
        <v>113.4</v>
      </c>
      <c r="E112" s="6">
        <f t="shared" si="1"/>
        <v>331.95000000000005</v>
      </c>
    </row>
    <row r="113" spans="1:5">
      <c r="A113" s="36">
        <v>106</v>
      </c>
      <c r="B113" s="3" t="s">
        <v>101</v>
      </c>
      <c r="C113" s="6">
        <v>671.12</v>
      </c>
      <c r="D113" s="6">
        <v>0</v>
      </c>
      <c r="E113" s="6">
        <f t="shared" si="1"/>
        <v>671.12</v>
      </c>
    </row>
    <row r="114" spans="1:5">
      <c r="A114" s="13">
        <v>107</v>
      </c>
      <c r="B114" s="3" t="s">
        <v>156</v>
      </c>
      <c r="C114" s="6">
        <v>179.04</v>
      </c>
      <c r="D114" s="6">
        <v>0</v>
      </c>
      <c r="E114" s="6">
        <f t="shared" si="1"/>
        <v>179.04</v>
      </c>
    </row>
    <row r="115" spans="1:5">
      <c r="A115" s="65">
        <v>108</v>
      </c>
      <c r="B115" s="3" t="s">
        <v>13</v>
      </c>
      <c r="C115" s="6">
        <v>302.3</v>
      </c>
      <c r="D115" s="6">
        <f>42.68-11.1</f>
        <v>31.58</v>
      </c>
      <c r="E115" s="6">
        <f t="shared" si="1"/>
        <v>333.88</v>
      </c>
    </row>
    <row r="116" spans="1:5">
      <c r="A116" s="13">
        <v>109</v>
      </c>
      <c r="B116" s="3" t="s">
        <v>14</v>
      </c>
      <c r="C116" s="6">
        <v>112.6</v>
      </c>
      <c r="D116" s="6">
        <v>0</v>
      </c>
      <c r="E116" s="6">
        <f t="shared" si="1"/>
        <v>112.6</v>
      </c>
    </row>
    <row r="117" spans="1:5">
      <c r="A117" s="36">
        <v>110</v>
      </c>
      <c r="B117" s="3" t="s">
        <v>15</v>
      </c>
      <c r="C117" s="6">
        <v>672.58</v>
      </c>
      <c r="D117" s="6">
        <v>0</v>
      </c>
      <c r="E117" s="6">
        <f t="shared" si="1"/>
        <v>672.58</v>
      </c>
    </row>
    <row r="118" spans="1:5">
      <c r="A118" s="13">
        <v>111</v>
      </c>
      <c r="B118" s="3" t="s">
        <v>12</v>
      </c>
      <c r="C118" s="6">
        <v>476.32</v>
      </c>
      <c r="D118" s="6">
        <v>50.43</v>
      </c>
      <c r="E118" s="6">
        <f t="shared" si="1"/>
        <v>526.75</v>
      </c>
    </row>
    <row r="119" spans="1:5">
      <c r="A119" s="65">
        <v>112</v>
      </c>
      <c r="B119" s="3" t="s">
        <v>74</v>
      </c>
      <c r="C119" s="6">
        <v>388.52</v>
      </c>
      <c r="D119" s="6">
        <v>0</v>
      </c>
      <c r="E119" s="6">
        <f t="shared" si="1"/>
        <v>388.52</v>
      </c>
    </row>
    <row r="120" spans="1:5">
      <c r="A120" s="13">
        <v>113</v>
      </c>
      <c r="B120" s="3" t="s">
        <v>75</v>
      </c>
      <c r="C120" s="6">
        <v>121.67</v>
      </c>
      <c r="D120" s="6">
        <v>0</v>
      </c>
      <c r="E120" s="6">
        <f t="shared" si="1"/>
        <v>121.67</v>
      </c>
    </row>
    <row r="121" spans="1:5">
      <c r="A121" s="36">
        <v>114</v>
      </c>
      <c r="B121" s="3" t="s">
        <v>73</v>
      </c>
      <c r="C121" s="6">
        <v>202.25</v>
      </c>
      <c r="D121" s="6">
        <v>0</v>
      </c>
      <c r="E121" s="6">
        <f t="shared" si="1"/>
        <v>202.25</v>
      </c>
    </row>
    <row r="122" spans="1:5">
      <c r="A122" s="13">
        <v>115</v>
      </c>
      <c r="B122" s="3" t="s">
        <v>143</v>
      </c>
      <c r="C122" s="6">
        <v>357.36</v>
      </c>
      <c r="D122" s="6">
        <v>0</v>
      </c>
      <c r="E122" s="6">
        <f t="shared" si="1"/>
        <v>357.36</v>
      </c>
    </row>
    <row r="123" spans="1:5">
      <c r="A123" s="65">
        <v>116</v>
      </c>
      <c r="B123" s="3" t="s">
        <v>29</v>
      </c>
      <c r="C123" s="6">
        <v>378.55</v>
      </c>
      <c r="D123" s="6">
        <v>0</v>
      </c>
      <c r="E123" s="6">
        <f t="shared" si="1"/>
        <v>378.55</v>
      </c>
    </row>
    <row r="124" spans="1:5">
      <c r="A124" s="13">
        <v>117</v>
      </c>
      <c r="B124" s="3" t="s">
        <v>53</v>
      </c>
      <c r="C124" s="6">
        <v>324.20999999999998</v>
      </c>
      <c r="D124" s="6">
        <v>0</v>
      </c>
      <c r="E124" s="6">
        <f t="shared" si="1"/>
        <v>324.20999999999998</v>
      </c>
    </row>
    <row r="125" spans="1:5" ht="13.5" thickBot="1">
      <c r="A125" s="36">
        <v>118</v>
      </c>
      <c r="B125" s="3" t="s">
        <v>54</v>
      </c>
      <c r="C125" s="6">
        <v>317.39</v>
      </c>
      <c r="D125" s="6">
        <v>0</v>
      </c>
      <c r="E125" s="6">
        <f t="shared" si="1"/>
        <v>317.39</v>
      </c>
    </row>
    <row r="126" spans="1:5" ht="13.5" thickBot="1">
      <c r="A126" s="86" t="s">
        <v>123</v>
      </c>
      <c r="B126" s="87"/>
      <c r="C126" s="9">
        <f>SUM(C8:C125)</f>
        <v>36043.340000000004</v>
      </c>
      <c r="D126" s="9">
        <f>SUM(D8:D125)</f>
        <v>2632.8599999999997</v>
      </c>
      <c r="E126" s="9">
        <f>SUM(E8:E125)</f>
        <v>38676.200000000004</v>
      </c>
    </row>
    <row r="128" spans="1:5">
      <c r="A128" s="40"/>
    </row>
    <row r="129" spans="1:5">
      <c r="A129" s="1" t="s">
        <v>127</v>
      </c>
      <c r="B129" s="1"/>
      <c r="C129" s="1"/>
      <c r="D129" s="1"/>
      <c r="E129" s="1"/>
    </row>
    <row r="130" spans="1:5" ht="13.5" thickBot="1"/>
    <row r="131" spans="1:5" s="15" customFormat="1" ht="31.5" customHeight="1">
      <c r="A131" s="75" t="s">
        <v>0</v>
      </c>
      <c r="B131" s="77" t="s">
        <v>134</v>
      </c>
      <c r="C131" s="79" t="s">
        <v>145</v>
      </c>
      <c r="D131" s="79"/>
      <c r="E131" s="79" t="s">
        <v>144</v>
      </c>
    </row>
    <row r="132" spans="1:5" s="15" customFormat="1" ht="41.25" customHeight="1" thickBot="1">
      <c r="A132" s="76"/>
      <c r="B132" s="78"/>
      <c r="C132" s="16" t="s">
        <v>140</v>
      </c>
      <c r="D132" s="16" t="s">
        <v>141</v>
      </c>
      <c r="E132" s="80"/>
    </row>
    <row r="133" spans="1:5">
      <c r="A133" s="41">
        <v>1</v>
      </c>
      <c r="B133" s="3" t="s">
        <v>98</v>
      </c>
      <c r="C133" s="6">
        <v>259.85000000000002</v>
      </c>
      <c r="D133" s="6">
        <v>0</v>
      </c>
      <c r="E133" s="6">
        <f t="shared" ref="E133:E138" si="2">C133+D133</f>
        <v>259.85000000000002</v>
      </c>
    </row>
    <row r="134" spans="1:5">
      <c r="A134" s="25">
        <v>2</v>
      </c>
      <c r="B134" s="3" t="s">
        <v>104</v>
      </c>
      <c r="C134" s="6">
        <v>38</v>
      </c>
      <c r="D134" s="6">
        <v>0</v>
      </c>
      <c r="E134" s="6">
        <f t="shared" si="2"/>
        <v>38</v>
      </c>
    </row>
    <row r="135" spans="1:5">
      <c r="A135" s="25">
        <v>3</v>
      </c>
      <c r="B135" s="3" t="s">
        <v>22</v>
      </c>
      <c r="C135" s="6">
        <v>59.81</v>
      </c>
      <c r="D135" s="6">
        <v>0</v>
      </c>
      <c r="E135" s="6">
        <f t="shared" si="2"/>
        <v>59.81</v>
      </c>
    </row>
    <row r="136" spans="1:5">
      <c r="A136" s="25">
        <v>4</v>
      </c>
      <c r="B136" s="3" t="s">
        <v>76</v>
      </c>
      <c r="C136" s="6">
        <v>54.42</v>
      </c>
      <c r="D136" s="6">
        <v>0</v>
      </c>
      <c r="E136" s="6">
        <f t="shared" si="2"/>
        <v>54.42</v>
      </c>
    </row>
    <row r="137" spans="1:5">
      <c r="A137" s="25">
        <v>5</v>
      </c>
      <c r="B137" s="3" t="s">
        <v>130</v>
      </c>
      <c r="C137" s="6">
        <v>177</v>
      </c>
      <c r="D137" s="6">
        <v>0</v>
      </c>
      <c r="E137" s="6">
        <f t="shared" si="2"/>
        <v>177</v>
      </c>
    </row>
    <row r="138" spans="1:5">
      <c r="A138" s="25">
        <v>6</v>
      </c>
      <c r="B138" s="64" t="s">
        <v>2</v>
      </c>
      <c r="C138" s="49">
        <v>355.3</v>
      </c>
      <c r="D138" s="49">
        <v>20</v>
      </c>
      <c r="E138" s="49">
        <f t="shared" si="2"/>
        <v>375.3</v>
      </c>
    </row>
    <row r="139" spans="1:5">
      <c r="A139" s="25">
        <v>7</v>
      </c>
      <c r="B139" s="68" t="s">
        <v>106</v>
      </c>
      <c r="C139" s="69">
        <v>146.33000000000001</v>
      </c>
      <c r="D139" s="69" t="s">
        <v>162</v>
      </c>
      <c r="E139" s="69">
        <v>146.33000000000001</v>
      </c>
    </row>
    <row r="140" spans="1:5" ht="13.5" thickBot="1">
      <c r="A140" s="59">
        <v>8</v>
      </c>
      <c r="B140" s="70" t="s">
        <v>163</v>
      </c>
      <c r="C140" s="71">
        <v>259.95999999999998</v>
      </c>
      <c r="D140" s="71">
        <v>69.45</v>
      </c>
      <c r="E140" s="71">
        <v>329.41</v>
      </c>
    </row>
    <row r="141" spans="1:5" ht="13.5" thickBot="1">
      <c r="A141" s="84" t="s">
        <v>119</v>
      </c>
      <c r="B141" s="85"/>
      <c r="C141" s="9">
        <f>SUM(C133:C140)</f>
        <v>1350.67</v>
      </c>
      <c r="D141" s="9">
        <f>SUM(D133:D140)</f>
        <v>89.45</v>
      </c>
      <c r="E141" s="9">
        <f>SUM(E133:E140)</f>
        <v>1440.1200000000001</v>
      </c>
    </row>
    <row r="144" spans="1:5" ht="13.5" thickBot="1">
      <c r="A144" s="81" t="s">
        <v>135</v>
      </c>
      <c r="B144" s="81"/>
      <c r="C144" s="81"/>
      <c r="D144" s="81"/>
      <c r="E144" s="81"/>
    </row>
    <row r="145" spans="1:5" s="15" customFormat="1" ht="32.25" customHeight="1">
      <c r="A145" s="75" t="s">
        <v>0</v>
      </c>
      <c r="B145" s="77" t="s">
        <v>134</v>
      </c>
      <c r="C145" s="79" t="s">
        <v>145</v>
      </c>
      <c r="D145" s="79"/>
      <c r="E145" s="79" t="s">
        <v>144</v>
      </c>
    </row>
    <row r="146" spans="1:5" s="15" customFormat="1" ht="36" customHeight="1" thickBot="1">
      <c r="A146" s="82"/>
      <c r="B146" s="83"/>
      <c r="C146" s="32" t="s">
        <v>140</v>
      </c>
      <c r="D146" s="33" t="s">
        <v>141</v>
      </c>
      <c r="E146" s="80"/>
    </row>
    <row r="147" spans="1:5">
      <c r="A147" s="17">
        <v>1</v>
      </c>
      <c r="B147" s="11" t="s">
        <v>105</v>
      </c>
      <c r="C147" s="11"/>
      <c r="D147" s="12">
        <v>109.9</v>
      </c>
      <c r="E147" s="12">
        <f>C147+D147</f>
        <v>109.9</v>
      </c>
    </row>
    <row r="148" spans="1:5">
      <c r="A148" s="14">
        <v>2</v>
      </c>
      <c r="B148" s="3" t="s">
        <v>109</v>
      </c>
      <c r="C148" s="3"/>
      <c r="D148" s="6">
        <v>1066.93</v>
      </c>
      <c r="E148" s="6">
        <f t="shared" ref="E148:E157" si="3">C148+D148</f>
        <v>1066.93</v>
      </c>
    </row>
    <row r="149" spans="1:5">
      <c r="A149" s="14">
        <v>3</v>
      </c>
      <c r="B149" s="3" t="s">
        <v>160</v>
      </c>
      <c r="C149" s="3"/>
      <c r="D149" s="6">
        <v>69</v>
      </c>
      <c r="E149" s="6">
        <v>69</v>
      </c>
    </row>
    <row r="150" spans="1:5">
      <c r="A150" s="14">
        <v>4</v>
      </c>
      <c r="B150" s="3" t="s">
        <v>125</v>
      </c>
      <c r="C150" s="3"/>
      <c r="D150" s="6">
        <v>277.5</v>
      </c>
      <c r="E150" s="6">
        <f t="shared" si="3"/>
        <v>277.5</v>
      </c>
    </row>
    <row r="151" spans="1:5">
      <c r="A151" s="14">
        <v>5</v>
      </c>
      <c r="B151" s="3" t="s">
        <v>124</v>
      </c>
      <c r="C151" s="3"/>
      <c r="D151" s="6">
        <v>2881.6</v>
      </c>
      <c r="E151" s="6">
        <f t="shared" si="3"/>
        <v>2881.6</v>
      </c>
    </row>
    <row r="152" spans="1:5">
      <c r="A152" s="14">
        <v>6</v>
      </c>
      <c r="B152" s="3" t="s">
        <v>108</v>
      </c>
      <c r="C152" s="3"/>
      <c r="D152" s="6">
        <v>136.5</v>
      </c>
      <c r="E152" s="6">
        <f t="shared" si="3"/>
        <v>136.5</v>
      </c>
    </row>
    <row r="153" spans="1:5">
      <c r="A153" s="14">
        <v>7</v>
      </c>
      <c r="B153" s="3" t="s">
        <v>69</v>
      </c>
      <c r="C153" s="3"/>
      <c r="D153" s="6">
        <v>81.459999999999994</v>
      </c>
      <c r="E153" s="6">
        <f t="shared" si="3"/>
        <v>81.459999999999994</v>
      </c>
    </row>
    <row r="154" spans="1:5">
      <c r="A154" s="14">
        <v>8</v>
      </c>
      <c r="B154" s="3" t="s">
        <v>159</v>
      </c>
      <c r="C154" s="3"/>
      <c r="D154" s="6">
        <v>506</v>
      </c>
      <c r="E154" s="6">
        <f t="shared" si="3"/>
        <v>506</v>
      </c>
    </row>
    <row r="155" spans="1:5">
      <c r="A155" s="14">
        <v>9</v>
      </c>
      <c r="B155" s="3" t="s">
        <v>118</v>
      </c>
      <c r="C155" s="3"/>
      <c r="D155" s="6">
        <v>2379.75</v>
      </c>
      <c r="E155" s="6">
        <f t="shared" si="3"/>
        <v>2379.75</v>
      </c>
    </row>
    <row r="156" spans="1:5">
      <c r="A156" s="14">
        <v>10</v>
      </c>
      <c r="B156" s="3" t="s">
        <v>107</v>
      </c>
      <c r="C156" s="3"/>
      <c r="D156" s="6">
        <v>33.729999999999997</v>
      </c>
      <c r="E156" s="6">
        <f t="shared" si="3"/>
        <v>33.729999999999997</v>
      </c>
    </row>
    <row r="157" spans="1:5" ht="13.5" thickBot="1">
      <c r="A157" s="14">
        <v>11</v>
      </c>
      <c r="B157" s="2" t="s">
        <v>136</v>
      </c>
      <c r="C157" s="2"/>
      <c r="D157" s="8">
        <v>103.04</v>
      </c>
      <c r="E157" s="8">
        <f t="shared" si="3"/>
        <v>103.04</v>
      </c>
    </row>
    <row r="158" spans="1:5" ht="13.5" thickBot="1">
      <c r="A158" s="38"/>
      <c r="B158" s="39" t="s">
        <v>117</v>
      </c>
      <c r="C158" s="39"/>
      <c r="D158" s="9">
        <f>SUM(D147:D157)</f>
        <v>7645.41</v>
      </c>
      <c r="E158" s="9">
        <f>SUM(E147:E157)</f>
        <v>7645.41</v>
      </c>
    </row>
  </sheetData>
  <mergeCells count="18">
    <mergeCell ref="E145:E146"/>
    <mergeCell ref="A144:E144"/>
    <mergeCell ref="C145:D145"/>
    <mergeCell ref="A145:A146"/>
    <mergeCell ref="B145:B146"/>
    <mergeCell ref="B6:B7"/>
    <mergeCell ref="C6:D6"/>
    <mergeCell ref="E6:E7"/>
    <mergeCell ref="A141:B141"/>
    <mergeCell ref="A6:A7"/>
    <mergeCell ref="A3:E3"/>
    <mergeCell ref="A5:E5"/>
    <mergeCell ref="A4:E4"/>
    <mergeCell ref="A131:A132"/>
    <mergeCell ref="B131:B132"/>
    <mergeCell ref="E131:E132"/>
    <mergeCell ref="C131:D131"/>
    <mergeCell ref="A126:B126"/>
  </mergeCells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zoomScaleNormal="100" workbookViewId="0">
      <selection activeCell="H8" sqref="H8"/>
    </sheetView>
  </sheetViews>
  <sheetFormatPr defaultRowHeight="12.75"/>
  <cols>
    <col min="1" max="1" width="11.85546875" style="57" customWidth="1"/>
    <col min="2" max="2" width="24.5703125" style="5" customWidth="1"/>
    <col min="3" max="5" width="15.140625" style="5" customWidth="1"/>
    <col min="6" max="6" width="8.85546875" style="5" customWidth="1"/>
    <col min="7" max="7" width="9" style="5" customWidth="1"/>
    <col min="8" max="16384" width="9.140625" style="5"/>
  </cols>
  <sheetData>
    <row r="1" spans="1:9">
      <c r="B1" s="10"/>
      <c r="H1" s="1"/>
    </row>
    <row r="2" spans="1:9">
      <c r="A2" s="50" t="s">
        <v>128</v>
      </c>
      <c r="B2" s="1"/>
      <c r="C2" s="1"/>
      <c r="D2" s="1"/>
      <c r="E2" s="1"/>
      <c r="F2" s="1"/>
      <c r="G2" s="1"/>
    </row>
    <row r="3" spans="1:9">
      <c r="A3" s="73" t="s">
        <v>132</v>
      </c>
      <c r="B3" s="73"/>
      <c r="C3" s="73"/>
      <c r="D3" s="73"/>
      <c r="E3" s="73"/>
      <c r="F3" s="51"/>
      <c r="G3" s="51"/>
      <c r="H3" s="51"/>
      <c r="I3" s="51"/>
    </row>
    <row r="4" spans="1:9">
      <c r="A4" s="73" t="s">
        <v>133</v>
      </c>
      <c r="B4" s="73"/>
      <c r="C4" s="73"/>
      <c r="D4" s="73"/>
      <c r="E4" s="73"/>
      <c r="F4" s="51"/>
      <c r="G4" s="51"/>
      <c r="H4" s="51"/>
      <c r="I4" s="51"/>
    </row>
    <row r="5" spans="1:9" ht="13.5" thickBot="1">
      <c r="A5" s="88" t="s">
        <v>158</v>
      </c>
      <c r="B5" s="88"/>
      <c r="C5" s="88"/>
      <c r="D5" s="88"/>
      <c r="E5" s="88"/>
      <c r="F5" s="52"/>
      <c r="G5" s="52"/>
      <c r="H5" s="52"/>
      <c r="I5" s="52"/>
    </row>
    <row r="6" spans="1:9" s="15" customFormat="1" ht="31.5" customHeight="1">
      <c r="A6" s="75" t="s">
        <v>0</v>
      </c>
      <c r="B6" s="77" t="s">
        <v>134</v>
      </c>
      <c r="C6" s="77" t="s">
        <v>138</v>
      </c>
      <c r="D6" s="77"/>
      <c r="E6" s="91" t="s">
        <v>139</v>
      </c>
    </row>
    <row r="7" spans="1:9" s="34" customFormat="1" ht="41.25" customHeight="1" thickBot="1">
      <c r="A7" s="76"/>
      <c r="B7" s="78"/>
      <c r="C7" s="16" t="s">
        <v>140</v>
      </c>
      <c r="D7" s="16" t="s">
        <v>141</v>
      </c>
      <c r="E7" s="92"/>
    </row>
    <row r="8" spans="1:9">
      <c r="A8" s="58">
        <v>1</v>
      </c>
      <c r="B8" s="26" t="s">
        <v>87</v>
      </c>
      <c r="C8" s="28">
        <f>8-1</f>
        <v>7</v>
      </c>
      <c r="D8" s="28">
        <f>1</f>
        <v>1</v>
      </c>
      <c r="E8" s="29">
        <f>SUM(C8:D8)</f>
        <v>8</v>
      </c>
    </row>
    <row r="9" spans="1:9">
      <c r="A9" s="58">
        <v>2</v>
      </c>
      <c r="B9" s="26" t="s">
        <v>150</v>
      </c>
      <c r="C9" s="28">
        <v>14</v>
      </c>
      <c r="D9" s="44">
        <v>0</v>
      </c>
      <c r="E9" s="21">
        <f>SUM(C9:D9)</f>
        <v>14</v>
      </c>
    </row>
    <row r="10" spans="1:9">
      <c r="A10" s="41">
        <v>3</v>
      </c>
      <c r="B10" s="3" t="s">
        <v>10</v>
      </c>
      <c r="C10" s="20">
        <v>17</v>
      </c>
      <c r="D10" s="20">
        <v>1</v>
      </c>
      <c r="E10" s="21">
        <f>SUM(C10:D10)</f>
        <v>18</v>
      </c>
    </row>
    <row r="11" spans="1:9">
      <c r="A11" s="41">
        <v>4</v>
      </c>
      <c r="B11" s="3" t="s">
        <v>11</v>
      </c>
      <c r="C11" s="20">
        <v>1</v>
      </c>
      <c r="D11" s="43">
        <v>0</v>
      </c>
      <c r="E11" s="21">
        <f>SUM(C11:D11)</f>
        <v>1</v>
      </c>
    </row>
    <row r="12" spans="1:9">
      <c r="A12" s="41">
        <v>5</v>
      </c>
      <c r="B12" s="3" t="s">
        <v>95</v>
      </c>
      <c r="C12" s="20">
        <v>7</v>
      </c>
      <c r="D12" s="20">
        <v>2</v>
      </c>
      <c r="E12" s="21">
        <f t="shared" ref="E12:E75" si="0">SUM(C12:D12)</f>
        <v>9</v>
      </c>
    </row>
    <row r="13" spans="1:9">
      <c r="A13" s="41">
        <v>6</v>
      </c>
      <c r="B13" s="3" t="s">
        <v>96</v>
      </c>
      <c r="C13" s="20">
        <v>15</v>
      </c>
      <c r="D13" s="20"/>
      <c r="E13" s="21">
        <f t="shared" si="0"/>
        <v>15</v>
      </c>
    </row>
    <row r="14" spans="1:9">
      <c r="A14" s="58">
        <v>7</v>
      </c>
      <c r="B14" s="3" t="s">
        <v>147</v>
      </c>
      <c r="C14" s="48">
        <v>12</v>
      </c>
      <c r="D14" s="20">
        <v>1</v>
      </c>
      <c r="E14" s="21">
        <f t="shared" si="0"/>
        <v>13</v>
      </c>
    </row>
    <row r="15" spans="1:9">
      <c r="A15" s="41">
        <v>8</v>
      </c>
      <c r="B15" s="3" t="s">
        <v>103</v>
      </c>
      <c r="C15" s="48">
        <v>8</v>
      </c>
      <c r="D15" s="20">
        <v>2</v>
      </c>
      <c r="E15" s="21">
        <f t="shared" si="0"/>
        <v>10</v>
      </c>
    </row>
    <row r="16" spans="1:9">
      <c r="A16" s="41">
        <v>9</v>
      </c>
      <c r="B16" s="3" t="s">
        <v>97</v>
      </c>
      <c r="C16" s="48">
        <v>11</v>
      </c>
      <c r="D16" s="20">
        <v>1</v>
      </c>
      <c r="E16" s="21">
        <f t="shared" si="0"/>
        <v>12</v>
      </c>
    </row>
    <row r="17" spans="1:5">
      <c r="A17" s="41">
        <v>10</v>
      </c>
      <c r="B17" s="3" t="s">
        <v>6</v>
      </c>
      <c r="C17" s="20">
        <v>6</v>
      </c>
      <c r="D17" s="20">
        <v>1</v>
      </c>
      <c r="E17" s="21">
        <f t="shared" si="0"/>
        <v>7</v>
      </c>
    </row>
    <row r="18" spans="1:5">
      <c r="A18" s="41">
        <v>11</v>
      </c>
      <c r="B18" s="3" t="s">
        <v>7</v>
      </c>
      <c r="C18" s="20">
        <v>6</v>
      </c>
      <c r="D18" s="20">
        <v>1</v>
      </c>
      <c r="E18" s="21">
        <f t="shared" si="0"/>
        <v>7</v>
      </c>
    </row>
    <row r="19" spans="1:5">
      <c r="A19" s="58">
        <v>12</v>
      </c>
      <c r="B19" s="3" t="s">
        <v>8</v>
      </c>
      <c r="C19" s="20">
        <v>3</v>
      </c>
      <c r="D19" s="20">
        <f>1+2</f>
        <v>3</v>
      </c>
      <c r="E19" s="21">
        <f t="shared" si="0"/>
        <v>6</v>
      </c>
    </row>
    <row r="20" spans="1:5">
      <c r="A20" s="41">
        <v>13</v>
      </c>
      <c r="B20" s="3" t="s">
        <v>4</v>
      </c>
      <c r="C20" s="20">
        <v>20</v>
      </c>
      <c r="D20" s="20">
        <v>4</v>
      </c>
      <c r="E20" s="21">
        <f t="shared" si="0"/>
        <v>24</v>
      </c>
    </row>
    <row r="21" spans="1:5">
      <c r="A21" s="41">
        <v>14</v>
      </c>
      <c r="B21" s="3" t="s">
        <v>5</v>
      </c>
      <c r="C21" s="20">
        <v>12</v>
      </c>
      <c r="D21" s="20"/>
      <c r="E21" s="21">
        <f t="shared" si="0"/>
        <v>12</v>
      </c>
    </row>
    <row r="22" spans="1:5">
      <c r="A22" s="41">
        <v>15</v>
      </c>
      <c r="B22" s="3" t="s">
        <v>131</v>
      </c>
      <c r="C22" s="48">
        <v>10</v>
      </c>
      <c r="D22" s="20"/>
      <c r="E22" s="21">
        <f t="shared" si="0"/>
        <v>10</v>
      </c>
    </row>
    <row r="23" spans="1:5">
      <c r="A23" s="41">
        <v>16</v>
      </c>
      <c r="B23" s="3" t="s">
        <v>51</v>
      </c>
      <c r="C23" s="20">
        <v>28</v>
      </c>
      <c r="D23" s="20"/>
      <c r="E23" s="21">
        <f t="shared" si="0"/>
        <v>28</v>
      </c>
    </row>
    <row r="24" spans="1:5">
      <c r="A24" s="58">
        <v>17</v>
      </c>
      <c r="B24" s="3" t="s">
        <v>9</v>
      </c>
      <c r="C24" s="20">
        <v>20</v>
      </c>
      <c r="D24" s="20"/>
      <c r="E24" s="21">
        <f t="shared" si="0"/>
        <v>20</v>
      </c>
    </row>
    <row r="25" spans="1:5">
      <c r="A25" s="41">
        <v>18</v>
      </c>
      <c r="B25" s="3" t="s">
        <v>148</v>
      </c>
      <c r="C25" s="20">
        <v>9</v>
      </c>
      <c r="D25" s="20"/>
      <c r="E25" s="21">
        <f t="shared" si="0"/>
        <v>9</v>
      </c>
    </row>
    <row r="26" spans="1:5">
      <c r="A26" s="41">
        <v>19</v>
      </c>
      <c r="B26" s="3" t="s">
        <v>149</v>
      </c>
      <c r="C26" s="20">
        <v>20</v>
      </c>
      <c r="D26" s="20">
        <v>4</v>
      </c>
      <c r="E26" s="21">
        <f t="shared" si="0"/>
        <v>24</v>
      </c>
    </row>
    <row r="27" spans="1:5">
      <c r="A27" s="41">
        <v>20</v>
      </c>
      <c r="B27" s="3" t="s">
        <v>30</v>
      </c>
      <c r="C27" s="20">
        <v>9</v>
      </c>
      <c r="D27" s="20"/>
      <c r="E27" s="21">
        <f t="shared" si="0"/>
        <v>9</v>
      </c>
    </row>
    <row r="28" spans="1:5">
      <c r="A28" s="41">
        <v>21</v>
      </c>
      <c r="B28" s="3" t="s">
        <v>31</v>
      </c>
      <c r="C28" s="20">
        <v>7</v>
      </c>
      <c r="D28" s="20"/>
      <c r="E28" s="21">
        <f t="shared" si="0"/>
        <v>7</v>
      </c>
    </row>
    <row r="29" spans="1:5">
      <c r="A29" s="58">
        <v>22</v>
      </c>
      <c r="B29" s="3" t="s">
        <v>102</v>
      </c>
      <c r="C29" s="20">
        <v>8</v>
      </c>
      <c r="D29" s="20"/>
      <c r="E29" s="21">
        <f t="shared" si="0"/>
        <v>8</v>
      </c>
    </row>
    <row r="30" spans="1:5">
      <c r="A30" s="41">
        <v>23</v>
      </c>
      <c r="B30" s="3" t="s">
        <v>16</v>
      </c>
      <c r="C30" s="20">
        <v>3</v>
      </c>
      <c r="D30" s="20">
        <v>2</v>
      </c>
      <c r="E30" s="21">
        <f t="shared" si="0"/>
        <v>5</v>
      </c>
    </row>
    <row r="31" spans="1:5">
      <c r="A31" s="41">
        <v>24</v>
      </c>
      <c r="B31" s="3" t="s">
        <v>63</v>
      </c>
      <c r="C31" s="20">
        <v>1</v>
      </c>
      <c r="D31" s="20"/>
      <c r="E31" s="21">
        <f t="shared" si="0"/>
        <v>1</v>
      </c>
    </row>
    <row r="32" spans="1:5">
      <c r="A32" s="41">
        <v>25</v>
      </c>
      <c r="B32" s="3" t="s">
        <v>60</v>
      </c>
      <c r="C32" s="20">
        <v>2</v>
      </c>
      <c r="D32" s="20"/>
      <c r="E32" s="21">
        <f t="shared" si="0"/>
        <v>2</v>
      </c>
    </row>
    <row r="33" spans="1:5">
      <c r="A33" s="41">
        <v>26</v>
      </c>
      <c r="B33" s="3" t="s">
        <v>79</v>
      </c>
      <c r="C33" s="20">
        <v>16</v>
      </c>
      <c r="D33" s="20"/>
      <c r="E33" s="21">
        <f t="shared" si="0"/>
        <v>16</v>
      </c>
    </row>
    <row r="34" spans="1:5">
      <c r="A34" s="58">
        <v>27</v>
      </c>
      <c r="B34" s="3" t="s">
        <v>55</v>
      </c>
      <c r="C34" s="20">
        <v>14</v>
      </c>
      <c r="D34" s="20"/>
      <c r="E34" s="21">
        <f t="shared" si="0"/>
        <v>14</v>
      </c>
    </row>
    <row r="35" spans="1:5">
      <c r="A35" s="41">
        <v>28</v>
      </c>
      <c r="B35" s="3" t="s">
        <v>64</v>
      </c>
      <c r="C35" s="20">
        <v>9</v>
      </c>
      <c r="D35" s="20"/>
      <c r="E35" s="21">
        <f t="shared" si="0"/>
        <v>9</v>
      </c>
    </row>
    <row r="36" spans="1:5">
      <c r="A36" s="41">
        <v>29</v>
      </c>
      <c r="B36" s="3" t="s">
        <v>17</v>
      </c>
      <c r="C36" s="20">
        <v>3</v>
      </c>
      <c r="D36" s="20"/>
      <c r="E36" s="21">
        <f t="shared" si="0"/>
        <v>3</v>
      </c>
    </row>
    <row r="37" spans="1:5">
      <c r="A37" s="41">
        <v>30</v>
      </c>
      <c r="B37" s="3" t="s">
        <v>18</v>
      </c>
      <c r="C37" s="20">
        <v>26</v>
      </c>
      <c r="D37" s="20"/>
      <c r="E37" s="21">
        <f t="shared" si="0"/>
        <v>26</v>
      </c>
    </row>
    <row r="38" spans="1:5">
      <c r="A38" s="41">
        <v>31</v>
      </c>
      <c r="B38" s="3" t="s">
        <v>114</v>
      </c>
      <c r="C38" s="20">
        <v>3</v>
      </c>
      <c r="D38" s="20"/>
      <c r="E38" s="21">
        <f t="shared" si="0"/>
        <v>3</v>
      </c>
    </row>
    <row r="39" spans="1:5">
      <c r="A39" s="58">
        <v>32</v>
      </c>
      <c r="B39" s="3" t="s">
        <v>65</v>
      </c>
      <c r="C39" s="20">
        <v>22</v>
      </c>
      <c r="D39" s="20"/>
      <c r="E39" s="21">
        <f t="shared" si="0"/>
        <v>22</v>
      </c>
    </row>
    <row r="40" spans="1:5">
      <c r="A40" s="41">
        <v>33</v>
      </c>
      <c r="B40" s="3" t="s">
        <v>157</v>
      </c>
      <c r="C40" s="20">
        <v>5</v>
      </c>
      <c r="D40" s="20"/>
      <c r="E40" s="21">
        <f t="shared" si="0"/>
        <v>5</v>
      </c>
    </row>
    <row r="41" spans="1:5">
      <c r="A41" s="41">
        <v>34</v>
      </c>
      <c r="B41" s="3" t="s">
        <v>19</v>
      </c>
      <c r="C41" s="20">
        <v>11</v>
      </c>
      <c r="D41" s="20">
        <v>1</v>
      </c>
      <c r="E41" s="21">
        <f t="shared" si="0"/>
        <v>12</v>
      </c>
    </row>
    <row r="42" spans="1:5">
      <c r="A42" s="41">
        <v>35</v>
      </c>
      <c r="B42" s="3" t="s">
        <v>155</v>
      </c>
      <c r="C42" s="20">
        <v>16</v>
      </c>
      <c r="D42" s="20"/>
      <c r="E42" s="21">
        <f t="shared" si="0"/>
        <v>16</v>
      </c>
    </row>
    <row r="43" spans="1:5">
      <c r="A43" s="41">
        <v>36</v>
      </c>
      <c r="B43" s="3" t="s">
        <v>20</v>
      </c>
      <c r="C43" s="20">
        <v>2</v>
      </c>
      <c r="D43" s="20"/>
      <c r="E43" s="21">
        <f t="shared" si="0"/>
        <v>2</v>
      </c>
    </row>
    <row r="44" spans="1:5">
      <c r="A44" s="58">
        <v>37</v>
      </c>
      <c r="B44" s="4" t="s">
        <v>126</v>
      </c>
      <c r="C44" s="20">
        <v>9</v>
      </c>
      <c r="D44" s="20"/>
      <c r="E44" s="21">
        <f t="shared" si="0"/>
        <v>9</v>
      </c>
    </row>
    <row r="45" spans="1:5">
      <c r="A45" s="41">
        <v>38</v>
      </c>
      <c r="B45" s="3" t="s">
        <v>27</v>
      </c>
      <c r="C45" s="20">
        <v>16</v>
      </c>
      <c r="D45" s="20"/>
      <c r="E45" s="21">
        <f t="shared" si="0"/>
        <v>16</v>
      </c>
    </row>
    <row r="46" spans="1:5">
      <c r="A46" s="41">
        <v>39</v>
      </c>
      <c r="B46" s="3" t="s">
        <v>28</v>
      </c>
      <c r="C46" s="20">
        <v>20</v>
      </c>
      <c r="D46" s="20"/>
      <c r="E46" s="21">
        <f t="shared" si="0"/>
        <v>20</v>
      </c>
    </row>
    <row r="47" spans="1:5">
      <c r="A47" s="41">
        <v>40</v>
      </c>
      <c r="B47" s="3" t="s">
        <v>57</v>
      </c>
      <c r="C47" s="20">
        <v>8</v>
      </c>
      <c r="D47" s="20"/>
      <c r="E47" s="21">
        <f t="shared" si="0"/>
        <v>8</v>
      </c>
    </row>
    <row r="48" spans="1:5">
      <c r="A48" s="41">
        <v>41</v>
      </c>
      <c r="B48" s="3" t="s">
        <v>58</v>
      </c>
      <c r="C48" s="20">
        <v>8</v>
      </c>
      <c r="D48" s="20"/>
      <c r="E48" s="21">
        <f t="shared" si="0"/>
        <v>8</v>
      </c>
    </row>
    <row r="49" spans="1:5">
      <c r="A49" s="58">
        <v>42</v>
      </c>
      <c r="B49" s="3" t="s">
        <v>113</v>
      </c>
      <c r="C49" s="20">
        <v>11</v>
      </c>
      <c r="D49" s="20">
        <v>1</v>
      </c>
      <c r="E49" s="21">
        <f t="shared" si="0"/>
        <v>12</v>
      </c>
    </row>
    <row r="50" spans="1:5">
      <c r="A50" s="41">
        <v>43</v>
      </c>
      <c r="B50" s="3" t="s">
        <v>21</v>
      </c>
      <c r="C50" s="20">
        <v>9</v>
      </c>
      <c r="D50" s="20"/>
      <c r="E50" s="21">
        <f t="shared" si="0"/>
        <v>9</v>
      </c>
    </row>
    <row r="51" spans="1:5">
      <c r="A51" s="41">
        <v>44</v>
      </c>
      <c r="B51" s="3" t="s">
        <v>23</v>
      </c>
      <c r="C51" s="20">
        <v>2</v>
      </c>
      <c r="D51" s="20"/>
      <c r="E51" s="21">
        <f t="shared" si="0"/>
        <v>2</v>
      </c>
    </row>
    <row r="52" spans="1:5">
      <c r="A52" s="41">
        <v>45</v>
      </c>
      <c r="B52" s="3" t="s">
        <v>24</v>
      </c>
      <c r="C52" s="20">
        <v>9</v>
      </c>
      <c r="D52" s="20"/>
      <c r="E52" s="21">
        <f t="shared" si="0"/>
        <v>9</v>
      </c>
    </row>
    <row r="53" spans="1:5">
      <c r="A53" s="41">
        <v>46</v>
      </c>
      <c r="B53" s="3" t="s">
        <v>25</v>
      </c>
      <c r="C53" s="20">
        <v>20</v>
      </c>
      <c r="D53" s="20"/>
      <c r="E53" s="21">
        <f t="shared" si="0"/>
        <v>20</v>
      </c>
    </row>
    <row r="54" spans="1:5">
      <c r="A54" s="41">
        <v>47</v>
      </c>
      <c r="B54" s="3" t="s">
        <v>154</v>
      </c>
      <c r="C54" s="20">
        <v>12</v>
      </c>
      <c r="D54" s="20"/>
      <c r="E54" s="21">
        <f t="shared" si="0"/>
        <v>12</v>
      </c>
    </row>
    <row r="55" spans="1:5">
      <c r="A55" s="41">
        <v>48</v>
      </c>
      <c r="B55" s="3" t="s">
        <v>26</v>
      </c>
      <c r="C55" s="20">
        <v>5</v>
      </c>
      <c r="D55" s="20"/>
      <c r="E55" s="21">
        <f t="shared" si="0"/>
        <v>5</v>
      </c>
    </row>
    <row r="56" spans="1:5">
      <c r="A56" s="41">
        <v>49</v>
      </c>
      <c r="B56" s="3" t="s">
        <v>45</v>
      </c>
      <c r="C56" s="20">
        <v>2</v>
      </c>
      <c r="D56" s="20"/>
      <c r="E56" s="21">
        <f t="shared" si="0"/>
        <v>2</v>
      </c>
    </row>
    <row r="57" spans="1:5">
      <c r="A57" s="41">
        <v>50</v>
      </c>
      <c r="B57" s="3" t="s">
        <v>46</v>
      </c>
      <c r="C57" s="20">
        <v>1</v>
      </c>
      <c r="D57" s="20"/>
      <c r="E57" s="21">
        <f t="shared" si="0"/>
        <v>1</v>
      </c>
    </row>
    <row r="58" spans="1:5">
      <c r="A58" s="58">
        <v>51</v>
      </c>
      <c r="B58" s="3" t="s">
        <v>47</v>
      </c>
      <c r="C58" s="20">
        <v>3</v>
      </c>
      <c r="D58" s="20"/>
      <c r="E58" s="21">
        <f t="shared" si="0"/>
        <v>3</v>
      </c>
    </row>
    <row r="59" spans="1:5">
      <c r="A59" s="41">
        <v>52</v>
      </c>
      <c r="B59" s="3" t="s">
        <v>48</v>
      </c>
      <c r="C59" s="20">
        <v>5</v>
      </c>
      <c r="D59" s="20"/>
      <c r="E59" s="21">
        <f t="shared" si="0"/>
        <v>5</v>
      </c>
    </row>
    <row r="60" spans="1:5">
      <c r="A60" s="41">
        <v>53</v>
      </c>
      <c r="B60" s="3" t="s">
        <v>49</v>
      </c>
      <c r="C60" s="20">
        <v>6</v>
      </c>
      <c r="D60" s="20"/>
      <c r="E60" s="21">
        <f t="shared" si="0"/>
        <v>6</v>
      </c>
    </row>
    <row r="61" spans="1:5">
      <c r="A61" s="41">
        <v>54</v>
      </c>
      <c r="B61" s="3" t="s">
        <v>116</v>
      </c>
      <c r="C61" s="20">
        <v>6</v>
      </c>
      <c r="D61" s="20"/>
      <c r="E61" s="21">
        <f t="shared" si="0"/>
        <v>6</v>
      </c>
    </row>
    <row r="62" spans="1:5">
      <c r="A62" s="41">
        <v>55</v>
      </c>
      <c r="B62" s="3" t="s">
        <v>50</v>
      </c>
      <c r="C62" s="20">
        <v>8</v>
      </c>
      <c r="D62" s="20"/>
      <c r="E62" s="21">
        <f t="shared" si="0"/>
        <v>8</v>
      </c>
    </row>
    <row r="63" spans="1:5">
      <c r="A63" s="41">
        <v>56</v>
      </c>
      <c r="B63" s="3" t="s">
        <v>38</v>
      </c>
      <c r="C63" s="20">
        <v>16</v>
      </c>
      <c r="D63" s="20"/>
      <c r="E63" s="21">
        <f t="shared" si="0"/>
        <v>16</v>
      </c>
    </row>
    <row r="64" spans="1:5">
      <c r="A64" s="41">
        <v>57</v>
      </c>
      <c r="B64" s="3" t="s">
        <v>151</v>
      </c>
      <c r="C64" s="20">
        <v>10</v>
      </c>
      <c r="D64" s="43">
        <v>0</v>
      </c>
      <c r="E64" s="21">
        <f t="shared" si="0"/>
        <v>10</v>
      </c>
    </row>
    <row r="65" spans="1:5">
      <c r="A65" s="41">
        <v>58</v>
      </c>
      <c r="B65" s="3" t="s">
        <v>39</v>
      </c>
      <c r="C65" s="20">
        <v>15</v>
      </c>
      <c r="D65" s="20"/>
      <c r="E65" s="21">
        <f t="shared" si="0"/>
        <v>15</v>
      </c>
    </row>
    <row r="66" spans="1:5">
      <c r="A66" s="41">
        <v>59</v>
      </c>
      <c r="B66" s="3" t="s">
        <v>40</v>
      </c>
      <c r="C66" s="20">
        <v>5</v>
      </c>
      <c r="D66" s="20"/>
      <c r="E66" s="21">
        <f t="shared" si="0"/>
        <v>5</v>
      </c>
    </row>
    <row r="67" spans="1:5">
      <c r="A67" s="58">
        <v>60</v>
      </c>
      <c r="B67" s="3" t="s">
        <v>41</v>
      </c>
      <c r="C67" s="20">
        <v>10</v>
      </c>
      <c r="D67" s="20"/>
      <c r="E67" s="21">
        <f t="shared" si="0"/>
        <v>10</v>
      </c>
    </row>
    <row r="68" spans="1:5">
      <c r="A68" s="41">
        <v>61</v>
      </c>
      <c r="B68" s="3" t="s">
        <v>42</v>
      </c>
      <c r="C68" s="20">
        <v>5</v>
      </c>
      <c r="D68" s="20"/>
      <c r="E68" s="21">
        <f t="shared" si="0"/>
        <v>5</v>
      </c>
    </row>
    <row r="69" spans="1:5">
      <c r="A69" s="41">
        <v>62</v>
      </c>
      <c r="B69" s="3" t="s">
        <v>43</v>
      </c>
      <c r="C69" s="20">
        <v>5</v>
      </c>
      <c r="D69" s="20"/>
      <c r="E69" s="21">
        <f t="shared" si="0"/>
        <v>5</v>
      </c>
    </row>
    <row r="70" spans="1:5">
      <c r="A70" s="41">
        <v>63</v>
      </c>
      <c r="B70" s="3" t="s">
        <v>44</v>
      </c>
      <c r="C70" s="20">
        <v>1</v>
      </c>
      <c r="D70" s="20"/>
      <c r="E70" s="21">
        <f t="shared" si="0"/>
        <v>1</v>
      </c>
    </row>
    <row r="71" spans="1:5">
      <c r="A71" s="41">
        <v>64</v>
      </c>
      <c r="B71" s="3" t="s">
        <v>44</v>
      </c>
      <c r="C71" s="20">
        <v>2</v>
      </c>
      <c r="D71" s="20"/>
      <c r="E71" s="21">
        <f t="shared" si="0"/>
        <v>2</v>
      </c>
    </row>
    <row r="72" spans="1:5">
      <c r="A72" s="41">
        <v>65</v>
      </c>
      <c r="B72" s="3" t="s">
        <v>91</v>
      </c>
      <c r="C72" s="20">
        <v>6</v>
      </c>
      <c r="D72" s="20"/>
      <c r="E72" s="21">
        <f t="shared" si="0"/>
        <v>6</v>
      </c>
    </row>
    <row r="73" spans="1:5">
      <c r="A73" s="41">
        <v>66</v>
      </c>
      <c r="B73" s="3" t="s">
        <v>92</v>
      </c>
      <c r="C73" s="20">
        <v>11</v>
      </c>
      <c r="D73" s="20"/>
      <c r="E73" s="21">
        <f t="shared" si="0"/>
        <v>11</v>
      </c>
    </row>
    <row r="74" spans="1:5">
      <c r="A74" s="41">
        <v>67</v>
      </c>
      <c r="B74" s="3" t="s">
        <v>93</v>
      </c>
      <c r="C74" s="20">
        <v>6</v>
      </c>
      <c r="D74" s="20"/>
      <c r="E74" s="21">
        <f t="shared" si="0"/>
        <v>6</v>
      </c>
    </row>
    <row r="75" spans="1:5">
      <c r="A75" s="41">
        <v>68</v>
      </c>
      <c r="B75" s="3" t="s">
        <v>94</v>
      </c>
      <c r="C75" s="20">
        <v>6</v>
      </c>
      <c r="D75" s="20"/>
      <c r="E75" s="21">
        <f t="shared" si="0"/>
        <v>6</v>
      </c>
    </row>
    <row r="76" spans="1:5">
      <c r="A76" s="58">
        <v>69</v>
      </c>
      <c r="B76" s="3" t="s">
        <v>78</v>
      </c>
      <c r="C76" s="20">
        <v>7</v>
      </c>
      <c r="D76" s="20">
        <v>1</v>
      </c>
      <c r="E76" s="21">
        <f t="shared" ref="E76:E131" si="1">SUM(C76:D76)</f>
        <v>8</v>
      </c>
    </row>
    <row r="77" spans="1:5">
      <c r="A77" s="41">
        <v>70</v>
      </c>
      <c r="B77" s="3" t="s">
        <v>66</v>
      </c>
      <c r="C77" s="20">
        <v>8</v>
      </c>
      <c r="D77" s="20"/>
      <c r="E77" s="21">
        <f t="shared" si="1"/>
        <v>8</v>
      </c>
    </row>
    <row r="78" spans="1:5">
      <c r="A78" s="41">
        <v>71</v>
      </c>
      <c r="B78" s="3" t="s">
        <v>110</v>
      </c>
      <c r="C78" s="20">
        <v>6</v>
      </c>
      <c r="D78" s="20"/>
      <c r="E78" s="21">
        <f t="shared" si="1"/>
        <v>6</v>
      </c>
    </row>
    <row r="79" spans="1:5">
      <c r="A79" s="41">
        <v>72</v>
      </c>
      <c r="B79" s="3" t="s">
        <v>111</v>
      </c>
      <c r="C79" s="20">
        <v>13</v>
      </c>
      <c r="D79" s="20"/>
      <c r="E79" s="21">
        <f t="shared" si="1"/>
        <v>13</v>
      </c>
    </row>
    <row r="80" spans="1:5">
      <c r="A80" s="41">
        <v>73</v>
      </c>
      <c r="B80" s="3" t="s">
        <v>90</v>
      </c>
      <c r="C80" s="20">
        <v>9</v>
      </c>
      <c r="D80" s="20">
        <v>2</v>
      </c>
      <c r="E80" s="21">
        <f t="shared" si="1"/>
        <v>11</v>
      </c>
    </row>
    <row r="81" spans="1:5">
      <c r="A81" s="41">
        <v>74</v>
      </c>
      <c r="B81" s="3" t="s">
        <v>82</v>
      </c>
      <c r="C81" s="20">
        <v>10</v>
      </c>
      <c r="D81" s="20"/>
      <c r="E81" s="21">
        <f t="shared" si="1"/>
        <v>10</v>
      </c>
    </row>
    <row r="82" spans="1:5">
      <c r="A82" s="41">
        <v>75</v>
      </c>
      <c r="B82" s="3" t="s">
        <v>89</v>
      </c>
      <c r="C82" s="20">
        <v>9</v>
      </c>
      <c r="D82" s="20"/>
      <c r="E82" s="21">
        <f t="shared" si="1"/>
        <v>9</v>
      </c>
    </row>
    <row r="83" spans="1:5">
      <c r="A83" s="41">
        <v>76</v>
      </c>
      <c r="B83" s="3" t="s">
        <v>83</v>
      </c>
      <c r="C83" s="20">
        <v>5</v>
      </c>
      <c r="D83" s="20">
        <v>1</v>
      </c>
      <c r="E83" s="21">
        <f t="shared" si="1"/>
        <v>6</v>
      </c>
    </row>
    <row r="84" spans="1:5">
      <c r="A84" s="41">
        <v>77</v>
      </c>
      <c r="B84" s="3" t="s">
        <v>33</v>
      </c>
      <c r="C84" s="20">
        <v>4</v>
      </c>
      <c r="D84" s="20"/>
      <c r="E84" s="21">
        <f t="shared" si="1"/>
        <v>4</v>
      </c>
    </row>
    <row r="85" spans="1:5">
      <c r="A85" s="58">
        <v>78</v>
      </c>
      <c r="B85" s="3" t="s">
        <v>34</v>
      </c>
      <c r="C85" s="20">
        <v>1</v>
      </c>
      <c r="D85" s="20"/>
      <c r="E85" s="21">
        <f t="shared" si="1"/>
        <v>1</v>
      </c>
    </row>
    <row r="86" spans="1:5">
      <c r="A86" s="41">
        <v>79</v>
      </c>
      <c r="B86" s="3" t="s">
        <v>67</v>
      </c>
      <c r="C86" s="20">
        <v>2</v>
      </c>
      <c r="D86" s="20"/>
      <c r="E86" s="21">
        <f t="shared" si="1"/>
        <v>2</v>
      </c>
    </row>
    <row r="87" spans="1:5">
      <c r="A87" s="41">
        <v>80</v>
      </c>
      <c r="B87" s="3" t="s">
        <v>68</v>
      </c>
      <c r="C87" s="20">
        <v>6</v>
      </c>
      <c r="D87" s="20"/>
      <c r="E87" s="21">
        <f t="shared" si="1"/>
        <v>6</v>
      </c>
    </row>
    <row r="88" spans="1:5">
      <c r="A88" s="41">
        <v>81</v>
      </c>
      <c r="B88" s="3" t="s">
        <v>59</v>
      </c>
      <c r="C88" s="20">
        <v>1</v>
      </c>
      <c r="D88" s="20"/>
      <c r="E88" s="21">
        <f t="shared" si="1"/>
        <v>1</v>
      </c>
    </row>
    <row r="89" spans="1:5">
      <c r="A89" s="41">
        <v>82</v>
      </c>
      <c r="B89" s="3" t="s">
        <v>36</v>
      </c>
      <c r="C89" s="20">
        <v>2</v>
      </c>
      <c r="D89" s="20"/>
      <c r="E89" s="21">
        <f t="shared" si="1"/>
        <v>2</v>
      </c>
    </row>
    <row r="90" spans="1:5">
      <c r="A90" s="41">
        <v>83</v>
      </c>
      <c r="B90" s="3" t="s">
        <v>69</v>
      </c>
      <c r="C90" s="20">
        <v>4</v>
      </c>
      <c r="D90" s="20"/>
      <c r="E90" s="21">
        <f t="shared" si="1"/>
        <v>4</v>
      </c>
    </row>
    <row r="91" spans="1:5">
      <c r="A91" s="41">
        <v>84</v>
      </c>
      <c r="B91" s="3" t="s">
        <v>80</v>
      </c>
      <c r="C91" s="20">
        <v>8</v>
      </c>
      <c r="D91" s="20">
        <v>3</v>
      </c>
      <c r="E91" s="21">
        <f t="shared" si="1"/>
        <v>11</v>
      </c>
    </row>
    <row r="92" spans="1:5">
      <c r="A92" s="41">
        <v>85</v>
      </c>
      <c r="B92" s="3" t="s">
        <v>52</v>
      </c>
      <c r="C92" s="20">
        <v>12</v>
      </c>
      <c r="D92" s="20"/>
      <c r="E92" s="21">
        <f t="shared" si="1"/>
        <v>12</v>
      </c>
    </row>
    <row r="93" spans="1:5">
      <c r="A93" s="41">
        <v>86</v>
      </c>
      <c r="B93" s="3" t="s">
        <v>84</v>
      </c>
      <c r="C93" s="20">
        <v>9</v>
      </c>
      <c r="D93" s="20"/>
      <c r="E93" s="21">
        <f t="shared" si="1"/>
        <v>9</v>
      </c>
    </row>
    <row r="94" spans="1:5">
      <c r="A94" s="58">
        <v>87</v>
      </c>
      <c r="B94" s="3" t="s">
        <v>120</v>
      </c>
      <c r="C94" s="20">
        <v>4</v>
      </c>
      <c r="D94" s="20">
        <v>1</v>
      </c>
      <c r="E94" s="21">
        <f t="shared" si="1"/>
        <v>5</v>
      </c>
    </row>
    <row r="95" spans="1:5">
      <c r="A95" s="41">
        <v>88</v>
      </c>
      <c r="B95" s="3" t="s">
        <v>85</v>
      </c>
      <c r="C95" s="20">
        <v>3</v>
      </c>
      <c r="D95" s="48">
        <v>1</v>
      </c>
      <c r="E95" s="21">
        <f t="shared" si="1"/>
        <v>4</v>
      </c>
    </row>
    <row r="96" spans="1:5">
      <c r="A96" s="41">
        <v>89</v>
      </c>
      <c r="B96" s="3" t="s">
        <v>32</v>
      </c>
      <c r="C96" s="20">
        <v>2</v>
      </c>
      <c r="D96" s="20"/>
      <c r="E96" s="21">
        <f t="shared" si="1"/>
        <v>2</v>
      </c>
    </row>
    <row r="97" spans="1:6">
      <c r="A97" s="41">
        <v>90</v>
      </c>
      <c r="B97" s="3" t="s">
        <v>37</v>
      </c>
      <c r="C97" s="20">
        <v>20</v>
      </c>
      <c r="D97" s="20"/>
      <c r="E97" s="21">
        <f t="shared" si="1"/>
        <v>20</v>
      </c>
    </row>
    <row r="98" spans="1:6">
      <c r="A98" s="41">
        <v>91</v>
      </c>
      <c r="B98" s="3" t="s">
        <v>112</v>
      </c>
      <c r="C98" s="20">
        <v>1</v>
      </c>
      <c r="D98" s="20"/>
      <c r="E98" s="21">
        <f t="shared" si="1"/>
        <v>1</v>
      </c>
    </row>
    <row r="99" spans="1:6">
      <c r="A99" s="41">
        <v>92</v>
      </c>
      <c r="B99" s="3" t="s">
        <v>121</v>
      </c>
      <c r="C99" s="48">
        <v>12</v>
      </c>
      <c r="D99" s="20"/>
      <c r="E99" s="21">
        <f t="shared" si="1"/>
        <v>12</v>
      </c>
    </row>
    <row r="100" spans="1:6">
      <c r="A100" s="41">
        <v>93</v>
      </c>
      <c r="B100" s="3" t="s">
        <v>77</v>
      </c>
      <c r="C100" s="20">
        <v>10</v>
      </c>
      <c r="D100" s="20">
        <v>4</v>
      </c>
      <c r="E100" s="21">
        <f t="shared" si="1"/>
        <v>14</v>
      </c>
    </row>
    <row r="101" spans="1:6">
      <c r="A101" s="41">
        <v>94</v>
      </c>
      <c r="B101" s="3" t="s">
        <v>81</v>
      </c>
      <c r="C101" s="20">
        <v>2</v>
      </c>
      <c r="D101" s="20"/>
      <c r="E101" s="21">
        <f t="shared" si="1"/>
        <v>2</v>
      </c>
    </row>
    <row r="102" spans="1:6">
      <c r="A102" s="41">
        <v>95</v>
      </c>
      <c r="B102" s="47" t="s">
        <v>152</v>
      </c>
      <c r="C102" s="20">
        <v>1</v>
      </c>
      <c r="D102" s="21">
        <v>1</v>
      </c>
      <c r="E102" s="21">
        <f t="shared" si="1"/>
        <v>2</v>
      </c>
      <c r="F102" s="46"/>
    </row>
    <row r="103" spans="1:6">
      <c r="A103" s="58">
        <v>96</v>
      </c>
      <c r="B103" s="47" t="s">
        <v>153</v>
      </c>
      <c r="C103" s="42">
        <v>13</v>
      </c>
      <c r="D103" s="21">
        <v>0</v>
      </c>
      <c r="E103" s="21">
        <f t="shared" si="1"/>
        <v>13</v>
      </c>
      <c r="F103" s="46"/>
    </row>
    <row r="104" spans="1:6">
      <c r="A104" s="41">
        <v>97</v>
      </c>
      <c r="B104" s="3" t="s">
        <v>72</v>
      </c>
      <c r="C104" s="20">
        <v>6</v>
      </c>
      <c r="D104" s="20"/>
      <c r="E104" s="21">
        <f t="shared" si="1"/>
        <v>6</v>
      </c>
    </row>
    <row r="105" spans="1:6">
      <c r="A105" s="41">
        <v>98</v>
      </c>
      <c r="B105" s="3" t="s">
        <v>70</v>
      </c>
      <c r="C105" s="20">
        <v>6</v>
      </c>
      <c r="D105" s="20"/>
      <c r="E105" s="21">
        <f t="shared" si="1"/>
        <v>6</v>
      </c>
    </row>
    <row r="106" spans="1:6">
      <c r="A106" s="41">
        <v>99</v>
      </c>
      <c r="B106" s="3" t="s">
        <v>71</v>
      </c>
      <c r="C106" s="20">
        <v>1</v>
      </c>
      <c r="D106" s="20"/>
      <c r="E106" s="21">
        <f t="shared" si="1"/>
        <v>1</v>
      </c>
    </row>
    <row r="107" spans="1:6">
      <c r="A107" s="41">
        <v>100</v>
      </c>
      <c r="B107" s="3" t="s">
        <v>72</v>
      </c>
      <c r="C107" s="20">
        <v>5</v>
      </c>
      <c r="D107" s="20">
        <v>1</v>
      </c>
      <c r="E107" s="21">
        <f t="shared" si="1"/>
        <v>6</v>
      </c>
    </row>
    <row r="108" spans="1:6">
      <c r="A108" s="41">
        <v>101</v>
      </c>
      <c r="B108" s="3" t="s">
        <v>61</v>
      </c>
      <c r="C108" s="20">
        <v>3</v>
      </c>
      <c r="D108" s="20"/>
      <c r="E108" s="21">
        <f t="shared" si="1"/>
        <v>3</v>
      </c>
    </row>
    <row r="109" spans="1:6">
      <c r="A109" s="41">
        <v>102</v>
      </c>
      <c r="B109" s="3" t="s">
        <v>62</v>
      </c>
      <c r="C109" s="20">
        <v>2</v>
      </c>
      <c r="D109" s="20"/>
      <c r="E109" s="21">
        <f t="shared" si="1"/>
        <v>2</v>
      </c>
    </row>
    <row r="110" spans="1:6">
      <c r="A110" s="41">
        <v>103</v>
      </c>
      <c r="B110" s="3" t="s">
        <v>99</v>
      </c>
      <c r="C110" s="20">
        <v>3</v>
      </c>
      <c r="D110" s="20"/>
      <c r="E110" s="21">
        <f t="shared" si="1"/>
        <v>3</v>
      </c>
    </row>
    <row r="111" spans="1:6">
      <c r="A111" s="41">
        <v>104</v>
      </c>
      <c r="B111" s="3" t="s">
        <v>129</v>
      </c>
      <c r="C111" s="20">
        <v>15</v>
      </c>
      <c r="D111" s="20"/>
      <c r="E111" s="21">
        <f t="shared" si="1"/>
        <v>15</v>
      </c>
    </row>
    <row r="112" spans="1:6">
      <c r="A112" s="58">
        <v>105</v>
      </c>
      <c r="B112" s="3" t="s">
        <v>122</v>
      </c>
      <c r="C112" s="20">
        <v>1</v>
      </c>
      <c r="D112" s="20"/>
      <c r="E112" s="21">
        <f t="shared" si="1"/>
        <v>1</v>
      </c>
    </row>
    <row r="113" spans="1:5">
      <c r="A113" s="41">
        <v>106</v>
      </c>
      <c r="B113" s="3" t="s">
        <v>2</v>
      </c>
      <c r="C113" s="20">
        <v>10</v>
      </c>
      <c r="D113" s="20">
        <v>1</v>
      </c>
      <c r="E113" s="21">
        <f t="shared" si="1"/>
        <v>11</v>
      </c>
    </row>
    <row r="114" spans="1:5">
      <c r="A114" s="41">
        <v>107</v>
      </c>
      <c r="B114" s="3" t="s">
        <v>3</v>
      </c>
      <c r="C114" s="20">
        <v>31</v>
      </c>
      <c r="D114" s="20">
        <v>1</v>
      </c>
      <c r="E114" s="21">
        <f t="shared" si="1"/>
        <v>32</v>
      </c>
    </row>
    <row r="115" spans="1:5">
      <c r="A115" s="41">
        <v>108</v>
      </c>
      <c r="B115" s="3" t="s">
        <v>56</v>
      </c>
      <c r="C115" s="20">
        <f>31-1</f>
        <v>30</v>
      </c>
      <c r="D115" s="20">
        <v>3</v>
      </c>
      <c r="E115" s="21">
        <f t="shared" si="1"/>
        <v>33</v>
      </c>
    </row>
    <row r="116" spans="1:5">
      <c r="A116" s="41">
        <v>109</v>
      </c>
      <c r="B116" s="3" t="s">
        <v>1</v>
      </c>
      <c r="C116" s="20">
        <v>16</v>
      </c>
      <c r="D116" s="20"/>
      <c r="E116" s="21">
        <f t="shared" si="1"/>
        <v>16</v>
      </c>
    </row>
    <row r="117" spans="1:5">
      <c r="A117" s="41">
        <v>110</v>
      </c>
      <c r="B117" s="3" t="s">
        <v>88</v>
      </c>
      <c r="C117" s="20">
        <v>11</v>
      </c>
      <c r="D117" s="20"/>
      <c r="E117" s="21">
        <f t="shared" si="1"/>
        <v>11</v>
      </c>
    </row>
    <row r="118" spans="1:5">
      <c r="A118" s="41">
        <v>111</v>
      </c>
      <c r="B118" s="3" t="s">
        <v>100</v>
      </c>
      <c r="C118" s="20">
        <v>5</v>
      </c>
      <c r="D118" s="20">
        <v>1</v>
      </c>
      <c r="E118" s="21">
        <f t="shared" si="1"/>
        <v>6</v>
      </c>
    </row>
    <row r="119" spans="1:5">
      <c r="A119" s="41">
        <v>112</v>
      </c>
      <c r="B119" s="3" t="s">
        <v>101</v>
      </c>
      <c r="C119" s="20">
        <v>24</v>
      </c>
      <c r="D119" s="20"/>
      <c r="E119" s="21">
        <f t="shared" si="1"/>
        <v>24</v>
      </c>
    </row>
    <row r="120" spans="1:5">
      <c r="A120" s="41">
        <v>113</v>
      </c>
      <c r="B120" s="3" t="s">
        <v>156</v>
      </c>
      <c r="C120" s="20">
        <v>7</v>
      </c>
      <c r="D120" s="20"/>
      <c r="E120" s="21">
        <f t="shared" si="1"/>
        <v>7</v>
      </c>
    </row>
    <row r="121" spans="1:5">
      <c r="A121" s="58">
        <v>114</v>
      </c>
      <c r="B121" s="3" t="s">
        <v>13</v>
      </c>
      <c r="C121" s="20">
        <v>9</v>
      </c>
      <c r="D121" s="20">
        <v>2</v>
      </c>
      <c r="E121" s="21">
        <f t="shared" si="1"/>
        <v>11</v>
      </c>
    </row>
    <row r="122" spans="1:5">
      <c r="A122" s="41">
        <v>115</v>
      </c>
      <c r="B122" s="3" t="s">
        <v>14</v>
      </c>
      <c r="C122" s="20">
        <v>4</v>
      </c>
      <c r="D122" s="20"/>
      <c r="E122" s="21">
        <f t="shared" si="1"/>
        <v>4</v>
      </c>
    </row>
    <row r="123" spans="1:5">
      <c r="A123" s="41">
        <v>116</v>
      </c>
      <c r="B123" s="3" t="s">
        <v>15</v>
      </c>
      <c r="C123" s="20">
        <v>15</v>
      </c>
      <c r="D123" s="20"/>
      <c r="E123" s="21">
        <f t="shared" si="1"/>
        <v>15</v>
      </c>
    </row>
    <row r="124" spans="1:5">
      <c r="A124" s="41">
        <v>117</v>
      </c>
      <c r="B124" s="3" t="s">
        <v>12</v>
      </c>
      <c r="C124" s="20">
        <v>13</v>
      </c>
      <c r="D124" s="20">
        <v>1</v>
      </c>
      <c r="E124" s="21">
        <f t="shared" si="1"/>
        <v>14</v>
      </c>
    </row>
    <row r="125" spans="1:5">
      <c r="A125" s="41">
        <v>118</v>
      </c>
      <c r="B125" s="3" t="s">
        <v>74</v>
      </c>
      <c r="C125" s="20">
        <v>11</v>
      </c>
      <c r="D125" s="20"/>
      <c r="E125" s="21">
        <f t="shared" si="1"/>
        <v>11</v>
      </c>
    </row>
    <row r="126" spans="1:5">
      <c r="A126" s="41">
        <v>119</v>
      </c>
      <c r="B126" s="3" t="s">
        <v>75</v>
      </c>
      <c r="C126" s="20">
        <v>4</v>
      </c>
      <c r="D126" s="20"/>
      <c r="E126" s="21">
        <f t="shared" si="1"/>
        <v>4</v>
      </c>
    </row>
    <row r="127" spans="1:5">
      <c r="A127" s="41">
        <v>120</v>
      </c>
      <c r="B127" s="3" t="s">
        <v>73</v>
      </c>
      <c r="C127" s="20">
        <v>7</v>
      </c>
      <c r="D127" s="20"/>
      <c r="E127" s="21">
        <f t="shared" si="1"/>
        <v>7</v>
      </c>
    </row>
    <row r="128" spans="1:5">
      <c r="A128" s="41">
        <v>121</v>
      </c>
      <c r="B128" s="3" t="s">
        <v>143</v>
      </c>
      <c r="C128" s="20">
        <v>14</v>
      </c>
      <c r="D128" s="20"/>
      <c r="E128" s="21">
        <f t="shared" si="1"/>
        <v>14</v>
      </c>
    </row>
    <row r="129" spans="1:7">
      <c r="A129" s="41">
        <v>122</v>
      </c>
      <c r="B129" s="3" t="s">
        <v>29</v>
      </c>
      <c r="C129" s="20">
        <v>12</v>
      </c>
      <c r="D129" s="20"/>
      <c r="E129" s="21">
        <f t="shared" si="1"/>
        <v>12</v>
      </c>
    </row>
    <row r="130" spans="1:7">
      <c r="A130" s="58">
        <v>123</v>
      </c>
      <c r="B130" s="3" t="s">
        <v>53</v>
      </c>
      <c r="C130" s="20">
        <v>13</v>
      </c>
      <c r="D130" s="20"/>
      <c r="E130" s="21">
        <f t="shared" si="1"/>
        <v>13</v>
      </c>
    </row>
    <row r="131" spans="1:7" ht="13.5" thickBot="1">
      <c r="A131" s="41">
        <v>124</v>
      </c>
      <c r="B131" s="2" t="s">
        <v>54</v>
      </c>
      <c r="C131" s="22">
        <v>9</v>
      </c>
      <c r="D131" s="22"/>
      <c r="E131" s="21">
        <f t="shared" si="1"/>
        <v>9</v>
      </c>
    </row>
    <row r="132" spans="1:7" ht="13.5" thickBot="1">
      <c r="A132" s="86" t="s">
        <v>123</v>
      </c>
      <c r="B132" s="87"/>
      <c r="C132" s="23">
        <f>SUM(C8:C131)</f>
        <v>1112</v>
      </c>
      <c r="D132" s="23">
        <f>SUM(D8:D131)</f>
        <v>49</v>
      </c>
      <c r="E132" s="24">
        <f>SUM(E8:E131)</f>
        <v>1161</v>
      </c>
    </row>
    <row r="134" spans="1:7">
      <c r="A134" s="50" t="s">
        <v>127</v>
      </c>
      <c r="B134" s="1"/>
      <c r="C134" s="1"/>
      <c r="D134" s="1"/>
      <c r="E134" s="1"/>
      <c r="F134" s="1"/>
      <c r="G134" s="1"/>
    </row>
    <row r="135" spans="1:7" ht="13.5" thickBot="1"/>
    <row r="136" spans="1:7" s="15" customFormat="1" ht="31.5" customHeight="1">
      <c r="A136" s="75" t="s">
        <v>0</v>
      </c>
      <c r="B136" s="77" t="s">
        <v>134</v>
      </c>
      <c r="C136" s="77" t="s">
        <v>138</v>
      </c>
      <c r="D136" s="77"/>
      <c r="E136" s="91" t="s">
        <v>139</v>
      </c>
    </row>
    <row r="137" spans="1:7" s="15" customFormat="1" ht="41.25" customHeight="1" thickBot="1">
      <c r="A137" s="76"/>
      <c r="B137" s="78"/>
      <c r="C137" s="16" t="s">
        <v>140</v>
      </c>
      <c r="D137" s="16" t="s">
        <v>141</v>
      </c>
      <c r="E137" s="92"/>
    </row>
    <row r="138" spans="1:7">
      <c r="A138" s="41">
        <v>1</v>
      </c>
      <c r="B138" s="3" t="s">
        <v>98</v>
      </c>
      <c r="C138" s="20">
        <v>8</v>
      </c>
      <c r="D138" s="20"/>
      <c r="E138" s="21">
        <f>SUM(C138:D138)</f>
        <v>8</v>
      </c>
    </row>
    <row r="139" spans="1:7">
      <c r="A139" s="25">
        <v>2</v>
      </c>
      <c r="B139" s="3" t="s">
        <v>104</v>
      </c>
      <c r="C139" s="20">
        <v>1</v>
      </c>
      <c r="D139" s="20"/>
      <c r="E139" s="21">
        <f t="shared" ref="E139:E145" si="2">SUM(C139:D139)</f>
        <v>1</v>
      </c>
    </row>
    <row r="140" spans="1:7">
      <c r="A140" s="25">
        <v>3</v>
      </c>
      <c r="B140" s="3" t="s">
        <v>22</v>
      </c>
      <c r="C140" s="20">
        <v>1</v>
      </c>
      <c r="D140" s="20"/>
      <c r="E140" s="21">
        <f t="shared" si="2"/>
        <v>1</v>
      </c>
    </row>
    <row r="141" spans="1:7">
      <c r="A141" s="25">
        <v>4</v>
      </c>
      <c r="B141" s="3" t="s">
        <v>115</v>
      </c>
      <c r="C141" s="20">
        <v>1</v>
      </c>
      <c r="D141" s="20"/>
      <c r="E141" s="21">
        <f t="shared" si="2"/>
        <v>1</v>
      </c>
    </row>
    <row r="142" spans="1:7">
      <c r="A142" s="25">
        <v>5</v>
      </c>
      <c r="B142" s="3" t="s">
        <v>35</v>
      </c>
      <c r="C142" s="20">
        <v>1</v>
      </c>
      <c r="D142" s="20"/>
      <c r="E142" s="21">
        <f>SUM(C142:D142)</f>
        <v>1</v>
      </c>
    </row>
    <row r="143" spans="1:7">
      <c r="A143" s="25">
        <v>6</v>
      </c>
      <c r="B143" s="3" t="s">
        <v>86</v>
      </c>
      <c r="C143" s="20">
        <v>8</v>
      </c>
      <c r="D143" s="20">
        <v>1</v>
      </c>
      <c r="E143" s="21">
        <f t="shared" si="2"/>
        <v>9</v>
      </c>
    </row>
    <row r="144" spans="1:7">
      <c r="A144" s="25">
        <v>7</v>
      </c>
      <c r="B144" s="3" t="s">
        <v>76</v>
      </c>
      <c r="C144" s="20">
        <v>2</v>
      </c>
      <c r="D144" s="20"/>
      <c r="E144" s="21">
        <f>SUM(C144:D144)</f>
        <v>2</v>
      </c>
    </row>
    <row r="145" spans="1:7" ht="13.5" thickBot="1">
      <c r="A145" s="25">
        <v>8</v>
      </c>
      <c r="B145" s="3" t="s">
        <v>130</v>
      </c>
      <c r="C145" s="20">
        <v>10</v>
      </c>
      <c r="D145" s="20"/>
      <c r="E145" s="21">
        <f t="shared" si="2"/>
        <v>10</v>
      </c>
    </row>
    <row r="146" spans="1:7" ht="13.5" thickBot="1">
      <c r="A146" s="89" t="s">
        <v>119</v>
      </c>
      <c r="B146" s="90"/>
      <c r="C146" s="62">
        <f>SUM(C138:C145)</f>
        <v>32</v>
      </c>
      <c r="D146" s="62">
        <f>SUM(D139:D145)</f>
        <v>1</v>
      </c>
      <c r="E146" s="63">
        <f>SUM(E138:E145)</f>
        <v>33</v>
      </c>
    </row>
    <row r="148" spans="1:7">
      <c r="G148" s="35"/>
    </row>
    <row r="149" spans="1:7">
      <c r="E149" s="5" t="s">
        <v>146</v>
      </c>
    </row>
    <row r="164" spans="1:8" ht="13.5" thickBot="1">
      <c r="A164" s="93" t="s">
        <v>135</v>
      </c>
      <c r="B164" s="93"/>
      <c r="C164" s="93"/>
      <c r="D164" s="93"/>
      <c r="E164" s="93"/>
      <c r="F164" s="93"/>
      <c r="G164" s="93"/>
      <c r="H164" s="1"/>
    </row>
    <row r="165" spans="1:8" s="15" customFormat="1" ht="32.25" customHeight="1">
      <c r="A165" s="75" t="s">
        <v>0</v>
      </c>
      <c r="B165" s="77" t="s">
        <v>134</v>
      </c>
      <c r="C165" s="79" t="s">
        <v>137</v>
      </c>
      <c r="D165" s="91" t="s">
        <v>142</v>
      </c>
      <c r="E165" s="30"/>
      <c r="F165" s="31"/>
      <c r="G165" s="30"/>
    </row>
    <row r="166" spans="1:8" s="15" customFormat="1" ht="36" customHeight="1" thickBot="1">
      <c r="A166" s="76"/>
      <c r="B166" s="78"/>
      <c r="C166" s="80"/>
      <c r="D166" s="92"/>
      <c r="E166" s="31"/>
      <c r="F166" s="31"/>
      <c r="G166" s="30"/>
    </row>
    <row r="167" spans="1:8">
      <c r="A167" s="58">
        <v>1</v>
      </c>
      <c r="B167" s="26" t="s">
        <v>105</v>
      </c>
      <c r="C167" s="28">
        <v>1</v>
      </c>
      <c r="D167" s="29">
        <v>3</v>
      </c>
      <c r="E167" s="53"/>
      <c r="F167" s="53"/>
      <c r="G167" s="53"/>
    </row>
    <row r="168" spans="1:8">
      <c r="A168" s="25">
        <v>2</v>
      </c>
      <c r="B168" s="3" t="s">
        <v>106</v>
      </c>
      <c r="C168" s="20">
        <v>1</v>
      </c>
      <c r="D168" s="21">
        <v>3</v>
      </c>
      <c r="E168" s="53"/>
      <c r="F168" s="53"/>
      <c r="G168" s="53"/>
    </row>
    <row r="169" spans="1:8">
      <c r="A169" s="25">
        <v>3</v>
      </c>
      <c r="B169" s="3" t="s">
        <v>109</v>
      </c>
      <c r="C169" s="20">
        <v>1</v>
      </c>
      <c r="D169" s="21">
        <v>3</v>
      </c>
      <c r="E169" s="53"/>
      <c r="F169" s="53"/>
      <c r="G169" s="53"/>
    </row>
    <row r="170" spans="1:8">
      <c r="A170" s="25">
        <v>4</v>
      </c>
      <c r="B170" s="3" t="s">
        <v>125</v>
      </c>
      <c r="C170" s="20">
        <v>1</v>
      </c>
      <c r="D170" s="21">
        <v>7</v>
      </c>
      <c r="E170" s="53"/>
      <c r="F170" s="53"/>
      <c r="G170" s="53"/>
    </row>
    <row r="171" spans="1:8">
      <c r="A171" s="25">
        <v>5</v>
      </c>
      <c r="B171" s="3" t="s">
        <v>124</v>
      </c>
      <c r="C171" s="20">
        <v>1</v>
      </c>
      <c r="D171" s="21"/>
      <c r="E171" s="53"/>
      <c r="F171" s="53"/>
      <c r="G171" s="53"/>
    </row>
    <row r="172" spans="1:8">
      <c r="A172" s="25">
        <v>6</v>
      </c>
      <c r="B172" s="3" t="s">
        <v>108</v>
      </c>
      <c r="C172" s="20">
        <v>1</v>
      </c>
      <c r="D172" s="21">
        <v>1</v>
      </c>
      <c r="E172" s="53"/>
      <c r="F172" s="53"/>
      <c r="G172" s="53"/>
    </row>
    <row r="173" spans="1:8">
      <c r="A173" s="25">
        <v>7</v>
      </c>
      <c r="B173" s="3" t="s">
        <v>69</v>
      </c>
      <c r="C173" s="20">
        <v>1</v>
      </c>
      <c r="D173" s="21">
        <v>1</v>
      </c>
      <c r="E173" s="53"/>
      <c r="F173" s="53"/>
      <c r="G173" s="53"/>
    </row>
    <row r="174" spans="1:8">
      <c r="A174" s="25">
        <v>8</v>
      </c>
      <c r="B174" s="3" t="s">
        <v>118</v>
      </c>
      <c r="C174" s="20">
        <v>1</v>
      </c>
      <c r="D174" s="21">
        <v>4</v>
      </c>
      <c r="E174" s="53"/>
      <c r="F174" s="53"/>
      <c r="G174" s="53"/>
    </row>
    <row r="175" spans="1:8" ht="13.5" thickBot="1">
      <c r="A175" s="59">
        <v>9</v>
      </c>
      <c r="B175" s="2" t="s">
        <v>107</v>
      </c>
      <c r="C175" s="22">
        <v>1</v>
      </c>
      <c r="D175" s="37">
        <v>1</v>
      </c>
      <c r="E175" s="53"/>
      <c r="F175" s="53"/>
      <c r="G175" s="53"/>
    </row>
    <row r="176" spans="1:8">
      <c r="A176" s="60">
        <v>10</v>
      </c>
      <c r="B176" s="11" t="s">
        <v>136</v>
      </c>
      <c r="C176" s="18">
        <v>1</v>
      </c>
      <c r="D176" s="19">
        <v>1</v>
      </c>
      <c r="E176" s="53"/>
      <c r="F176" s="53"/>
      <c r="G176" s="53"/>
    </row>
    <row r="177" spans="1:7" ht="13.5" thickBot="1">
      <c r="A177" s="61"/>
      <c r="B177" s="54" t="s">
        <v>117</v>
      </c>
      <c r="C177" s="55">
        <f>SUM(F167:F178)</f>
        <v>0</v>
      </c>
      <c r="D177" s="56">
        <f>SUM(D167:D175)</f>
        <v>23</v>
      </c>
      <c r="E177" s="53"/>
      <c r="F177" s="53"/>
      <c r="G177" s="53"/>
    </row>
  </sheetData>
  <mergeCells count="18">
    <mergeCell ref="E6:E7"/>
    <mergeCell ref="A164:G164"/>
    <mergeCell ref="A165:A166"/>
    <mergeCell ref="B165:B166"/>
    <mergeCell ref="C165:C166"/>
    <mergeCell ref="D165:D166"/>
    <mergeCell ref="B6:B7"/>
    <mergeCell ref="C6:D6"/>
    <mergeCell ref="A3:E3"/>
    <mergeCell ref="A4:E4"/>
    <mergeCell ref="A5:E5"/>
    <mergeCell ref="A146:B146"/>
    <mergeCell ref="C136:D136"/>
    <mergeCell ref="E136:E137"/>
    <mergeCell ref="A132:B132"/>
    <mergeCell ref="A136:A137"/>
    <mergeCell ref="B136:B137"/>
    <mergeCell ref="A6:A7"/>
  </mergeCells>
  <phoneticPr fontId="0" type="noConversion"/>
  <pageMargins left="0.75" right="0.75" top="1" bottom="1" header="0.5" footer="0.5"/>
  <pageSetup paperSize="9" fitToWidth="4" fitToHeight="4" orientation="portrait" horizontalDpi="300" verticalDpi="300" r:id="rId1"/>
  <headerFooter alignWithMargins="0"/>
  <rowBreaks count="2" manualBreakCount="2">
    <brk id="133" max="4" man="1"/>
    <brk id="16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Arkusz2</vt:lpstr>
      <vt:lpstr>Arkusz1</vt:lpstr>
      <vt:lpstr>Arkusz3</vt:lpstr>
      <vt:lpstr>Arkusz1!Obszar_wydruku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chyła</dc:creator>
  <cp:lastModifiedBy>M.Krawczyk</cp:lastModifiedBy>
  <cp:lastPrinted>2016-11-02T06:55:03Z</cp:lastPrinted>
  <dcterms:created xsi:type="dcterms:W3CDTF">1998-06-28T18:06:18Z</dcterms:created>
  <dcterms:modified xsi:type="dcterms:W3CDTF">2016-11-30T13:04:51Z</dcterms:modified>
</cp:coreProperties>
</file>